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578" activeTab="0"/>
  </bookViews>
  <sheets>
    <sheet name="маймакс округ" sheetId="1" r:id="rId1"/>
    <sheet name="Лист1" sheetId="2" r:id="rId2"/>
  </sheets>
  <definedNames>
    <definedName name="Excel_BuiltIn_Print_Area_3">#REF!</definedName>
    <definedName name="_xlnm.Print_Area" localSheetId="0">'маймакс округ'!$A$1:$AK$40</definedName>
  </definedNames>
  <calcPr calcMode="manual" fullCalcOnLoad="1"/>
</workbook>
</file>

<file path=xl/sharedStrings.xml><?xml version="1.0" encoding="utf-8"?>
<sst xmlns="http://schemas.openxmlformats.org/spreadsheetml/2006/main" count="121" uniqueCount="62">
  <si>
    <t>ПЕРЕЧЕНЬ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</si>
  <si>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</si>
  <si>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</si>
  <si>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</si>
  <si>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</si>
  <si>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</si>
  <si>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</si>
  <si>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</si>
  <si>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</si>
  <si>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</si>
  <si>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</si>
  <si>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</si>
  <si>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</si>
  <si>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</si>
  <si>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</si>
  <si>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</si>
  <si>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</si>
  <si>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</si>
  <si>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</si>
  <si>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</si>
  <si>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</si>
  <si>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</si>
  <si>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</si>
  <si>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</si>
  <si>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</si>
  <si>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</si>
  <si>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</si>
  <si>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</si>
  <si>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</si>
  <si>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</si>
  <si>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</si>
  <si>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</si>
  <si>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</si>
  <si>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</si>
  <si>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</si>
  <si>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</si>
  <si>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</si>
  <si>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</si>
  <si>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</si>
  <si>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</si>
  <si>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деревянные  жилые дома благоустроенные без центрального отопления</t>
  </si>
  <si>
    <t>VI. Расходы по управлению МКД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</si>
  <si>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</si>
  <si>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</si>
  <si>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</si>
  <si>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благоустроенные дома без газоснабжения</t>
  </si>
  <si>
    <t>3раз(а) в неделю</t>
  </si>
  <si>
    <t>по необходимости</t>
  </si>
  <si>
    <t>1раз(а) в год</t>
  </si>
  <si>
    <t>4раз(а) в год</t>
  </si>
  <si>
    <t>к извещению и документации</t>
  </si>
  <si>
    <t>о проведении открытого конкурса</t>
  </si>
  <si>
    <t>Приложение №2</t>
  </si>
  <si>
    <t xml:space="preserve">3-5 этажные жилые дома  </t>
  </si>
  <si>
    <t>5 раз(а) в неделю</t>
  </si>
  <si>
    <t>20. Проверка и обслуживание коллективных приборов учета электроэнергии и теплоэнергии</t>
  </si>
  <si>
    <t>Лот №2</t>
  </si>
  <si>
    <t xml:space="preserve">Жилой район Исакогорский территориальный округ </t>
  </si>
  <si>
    <t>ул. Клепача д.9</t>
  </si>
  <si>
    <t>проверка исправности вытяжек _2_ раз(а) в год. Проверка наличия тяги в дымовентиляционных каналах __1_ раз(а) в год. Проверка заземления оболочки электрокабеля, замеры сопротивления ____ раз(а) в год.</t>
  </si>
  <si>
    <t>обязательных работ и услуг по содержанию и текущему ремонту общего имущества</t>
  </si>
  <si>
    <t>собственников помещений в многоквартирном доме, являющемся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</si>
</sst>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" fontId="45" fillId="33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left" vertical="top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5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left" vertical="top"/>
    </xf>
    <xf numFmtId="4" fontId="4" fillId="0" borderId="17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4" fillId="33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5"/>
  <sheetViews>
    <sheetView tabSelected="1" view="pageBreakPreview" zoomScaleSheetLayoutView="100" zoomScalePageLayoutView="0" workbookViewId="0" topLeftCell="A1">
      <pane xSplit="6" ySplit="9" topLeftCell="AG28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AH28" sqref="AH28"/>
    </sheetView>
  </sheetViews>
  <sheetFormatPr defaultColWidth="9.00390625" defaultRowHeight="12.75"/>
  <cols>
    <col min="1" max="5" width="9.125" style="1" customWidth="1"/>
    <col min="6" max="6" width="39.625" style="1" customWidth="1"/>
    <col min="7" max="11" width="9.25390625" style="18" hidden="1" customWidth="1"/>
    <col min="12" max="16" width="9.875" style="18" hidden="1" customWidth="1"/>
    <col min="17" max="17" width="9.25390625" style="18" hidden="1" customWidth="1"/>
    <col min="18" max="18" width="21.00390625" style="18" hidden="1" customWidth="1"/>
    <col min="19" max="19" width="6.75390625" style="18" hidden="1" customWidth="1"/>
    <col min="20" max="20" width="5.75390625" style="18" hidden="1" customWidth="1"/>
    <col min="21" max="21" width="8.875" style="18" hidden="1" customWidth="1"/>
    <col min="22" max="22" width="9.25390625" style="18" hidden="1" customWidth="1"/>
    <col min="23" max="25" width="8.875" style="18" hidden="1" customWidth="1"/>
    <col min="26" max="29" width="9.875" style="18" hidden="1" customWidth="1"/>
    <col min="30" max="30" width="21.00390625" style="18" hidden="1" customWidth="1"/>
    <col min="31" max="31" width="6.75390625" style="18" hidden="1" customWidth="1"/>
    <col min="32" max="32" width="5.75390625" style="18" hidden="1" customWidth="1"/>
    <col min="33" max="33" width="0.2421875" style="18" customWidth="1"/>
    <col min="34" max="34" width="22.75390625" style="18" customWidth="1"/>
    <col min="35" max="35" width="6.75390625" style="18" hidden="1" customWidth="1"/>
    <col min="36" max="36" width="5.75390625" style="18" customWidth="1"/>
    <col min="37" max="37" width="11.75390625" style="18" customWidth="1"/>
    <col min="38" max="38" width="11.625" style="1" customWidth="1"/>
    <col min="39" max="39" width="13.625" style="1" customWidth="1"/>
    <col min="40" max="46" width="9.125" style="1" customWidth="1"/>
  </cols>
  <sheetData>
    <row r="1" spans="1:35" ht="16.5" customHeight="1">
      <c r="A1" s="70" t="s">
        <v>0</v>
      </c>
      <c r="B1" s="70"/>
      <c r="C1" s="70"/>
      <c r="D1" s="70"/>
      <c r="E1" s="70"/>
      <c r="F1" s="70"/>
      <c r="AH1" s="1" t="s">
        <v>52</v>
      </c>
      <c r="AI1" s="1"/>
    </row>
    <row r="2" spans="1:35" ht="16.5" customHeight="1">
      <c r="A2" s="70" t="s">
        <v>60</v>
      </c>
      <c r="B2" s="70"/>
      <c r="C2" s="70"/>
      <c r="D2" s="70"/>
      <c r="E2" s="70"/>
      <c r="F2" s="70"/>
      <c r="AH2" s="1" t="s">
        <v>50</v>
      </c>
      <c r="AI2" s="1"/>
    </row>
    <row r="3" spans="1:35" ht="16.5" customHeight="1">
      <c r="A3" s="70" t="s">
        <v>61</v>
      </c>
      <c r="B3" s="70"/>
      <c r="C3" s="70"/>
      <c r="D3" s="70"/>
      <c r="E3" s="70"/>
      <c r="F3" s="70"/>
      <c r="AH3" s="1" t="s">
        <v>51</v>
      </c>
      <c r="AI3" s="1"/>
    </row>
    <row r="4" spans="1:6" ht="16.5" customHeight="1">
      <c r="A4" s="70" t="s">
        <v>26</v>
      </c>
      <c r="B4" s="70"/>
      <c r="C4" s="70"/>
      <c r="D4" s="70"/>
      <c r="E4" s="70"/>
      <c r="F4" s="70"/>
    </row>
    <row r="5" spans="1:37" ht="16.5" customHeight="1">
      <c r="A5" s="2"/>
      <c r="B5" s="2"/>
      <c r="C5" s="2"/>
      <c r="D5" s="2"/>
      <c r="E5" s="2"/>
      <c r="F5" s="2"/>
      <c r="L5" s="19"/>
      <c r="M5" s="19"/>
      <c r="N5" s="19"/>
      <c r="O5" s="19"/>
      <c r="P5" s="19"/>
      <c r="R5" s="19"/>
      <c r="S5" s="19"/>
      <c r="T5" s="19"/>
      <c r="U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</row>
    <row r="6" spans="1:2" ht="15" customHeight="1">
      <c r="A6" s="3" t="s">
        <v>56</v>
      </c>
      <c r="B6" s="3" t="s">
        <v>57</v>
      </c>
    </row>
    <row r="7" spans="1:69" ht="18" customHeight="1">
      <c r="A7" s="72" t="s">
        <v>1</v>
      </c>
      <c r="B7" s="72"/>
      <c r="C7" s="72"/>
      <c r="D7" s="72"/>
      <c r="E7" s="72"/>
      <c r="F7" s="72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</row>
    <row r="8" spans="1:37" ht="35.25" customHeight="1">
      <c r="A8" s="72"/>
      <c r="B8" s="72"/>
      <c r="C8" s="72"/>
      <c r="D8" s="72"/>
      <c r="E8" s="72"/>
      <c r="F8" s="7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1" t="s">
        <v>40</v>
      </c>
      <c r="S8" s="62"/>
      <c r="T8" s="62"/>
      <c r="U8" s="62"/>
      <c r="V8" s="62"/>
      <c r="W8" s="62"/>
      <c r="X8" s="62"/>
      <c r="Y8" s="62"/>
      <c r="Z8" s="56"/>
      <c r="AA8" s="56"/>
      <c r="AB8" s="56"/>
      <c r="AC8" s="57"/>
      <c r="AD8" s="55" t="s">
        <v>45</v>
      </c>
      <c r="AE8" s="56"/>
      <c r="AF8" s="56"/>
      <c r="AG8" s="57"/>
      <c r="AH8" s="61" t="s">
        <v>53</v>
      </c>
      <c r="AI8" s="62"/>
      <c r="AJ8" s="62"/>
      <c r="AK8" s="74"/>
    </row>
    <row r="9" spans="1:37" s="5" customFormat="1" ht="22.5">
      <c r="A9" s="72"/>
      <c r="B9" s="72"/>
      <c r="C9" s="72"/>
      <c r="D9" s="72"/>
      <c r="E9" s="72"/>
      <c r="F9" s="72"/>
      <c r="G9" s="48"/>
      <c r="H9" s="48"/>
      <c r="I9" s="48"/>
      <c r="J9" s="48"/>
      <c r="K9" s="48"/>
      <c r="L9" s="52"/>
      <c r="M9" s="52"/>
      <c r="N9" s="52"/>
      <c r="O9" s="52"/>
      <c r="P9" s="52"/>
      <c r="Q9" s="48"/>
      <c r="R9" s="35" t="s">
        <v>2</v>
      </c>
      <c r="S9" s="36" t="s">
        <v>3</v>
      </c>
      <c r="T9" s="36" t="s">
        <v>4</v>
      </c>
      <c r="U9" s="49"/>
      <c r="V9" s="49"/>
      <c r="W9" s="49"/>
      <c r="X9" s="49"/>
      <c r="Y9" s="49"/>
      <c r="Z9" s="50"/>
      <c r="AA9" s="50"/>
      <c r="AB9" s="51"/>
      <c r="AC9" s="51"/>
      <c r="AD9" s="35" t="s">
        <v>2</v>
      </c>
      <c r="AE9" s="36" t="s">
        <v>3</v>
      </c>
      <c r="AF9" s="36" t="s">
        <v>4</v>
      </c>
      <c r="AG9" s="53"/>
      <c r="AH9" s="37" t="s">
        <v>2</v>
      </c>
      <c r="AI9" s="38" t="s">
        <v>3</v>
      </c>
      <c r="AJ9" s="36" t="s">
        <v>4</v>
      </c>
      <c r="AK9" s="36" t="s">
        <v>58</v>
      </c>
    </row>
    <row r="10" spans="1:50" ht="12.75">
      <c r="A10" s="59" t="s">
        <v>5</v>
      </c>
      <c r="B10" s="59"/>
      <c r="C10" s="59"/>
      <c r="D10" s="59"/>
      <c r="E10" s="59"/>
      <c r="F10" s="59"/>
      <c r="G10" s="21" t="e">
        <f>SUM(G11:G14)</f>
        <v>#REF!</v>
      </c>
      <c r="H10" s="21" t="e">
        <f>SUM(H11:H14)</f>
        <v>#REF!</v>
      </c>
      <c r="I10" s="21" t="e">
        <f>SUM(I11:I14)</f>
        <v>#REF!</v>
      </c>
      <c r="J10" s="21" t="e">
        <f>SUM(J11:J14)</f>
        <v>#REF!</v>
      </c>
      <c r="K10" s="21" t="e">
        <f>SUM(K11:K14)</f>
        <v>#REF!</v>
      </c>
      <c r="L10" s="21" t="e">
        <f aca="true" t="shared" si="0" ref="L10:Q10">SUM(L11:L14)</f>
        <v>#REF!</v>
      </c>
      <c r="M10" s="21" t="e">
        <f t="shared" si="0"/>
        <v>#REF!</v>
      </c>
      <c r="N10" s="21" t="e">
        <f t="shared" si="0"/>
        <v>#REF!</v>
      </c>
      <c r="O10" s="21" t="e">
        <f t="shared" si="0"/>
        <v>#REF!</v>
      </c>
      <c r="P10" s="21" t="e">
        <f t="shared" si="0"/>
        <v>#REF!</v>
      </c>
      <c r="Q10" s="21" t="e">
        <f t="shared" si="0"/>
        <v>#REF!</v>
      </c>
      <c r="R10" s="22"/>
      <c r="S10" s="20">
        <f aca="true" t="shared" si="1" ref="S10:Y10">SUM(S11:S14)</f>
        <v>0</v>
      </c>
      <c r="T10" s="44">
        <f t="shared" si="1"/>
        <v>0</v>
      </c>
      <c r="U10" s="21" t="e">
        <f t="shared" si="1"/>
        <v>#REF!</v>
      </c>
      <c r="V10" s="21" t="e">
        <f t="shared" si="1"/>
        <v>#REF!</v>
      </c>
      <c r="W10" s="21" t="e">
        <f t="shared" si="1"/>
        <v>#REF!</v>
      </c>
      <c r="X10" s="21" t="e">
        <f t="shared" si="1"/>
        <v>#REF!</v>
      </c>
      <c r="Y10" s="21" t="e">
        <f t="shared" si="1"/>
        <v>#REF!</v>
      </c>
      <c r="Z10" s="21" t="e">
        <f>SUM(Z11:Z14)</f>
        <v>#REF!</v>
      </c>
      <c r="AA10" s="21" t="e">
        <f>SUM(AA11:AA14)</f>
        <v>#REF!</v>
      </c>
      <c r="AB10" s="21" t="e">
        <f>SUM(AB11:AB14)</f>
        <v>#REF!</v>
      </c>
      <c r="AC10" s="21" t="e">
        <f>SUM(AC11:AC14)</f>
        <v>#REF!</v>
      </c>
      <c r="AD10" s="22"/>
      <c r="AE10" s="20">
        <f>SUM(AE11:AE14)</f>
        <v>0</v>
      </c>
      <c r="AF10" s="39">
        <f>SUM(AF11:AF14)</f>
        <v>0</v>
      </c>
      <c r="AG10" s="21" t="e">
        <f>SUM(AG11:AG14)</f>
        <v>#REF!</v>
      </c>
      <c r="AH10" s="7"/>
      <c r="AI10" s="8">
        <f>SUM(AI11:AI14)</f>
        <v>0</v>
      </c>
      <c r="AJ10" s="39">
        <f>SUM(AJ11:AJ14)</f>
        <v>4.56</v>
      </c>
      <c r="AK10" s="21">
        <f>SUM(AK11:AK14)</f>
        <v>254486.304</v>
      </c>
      <c r="AU10" s="1"/>
      <c r="AV10" s="1"/>
      <c r="AW10" s="1"/>
      <c r="AX10" s="1"/>
    </row>
    <row r="11" spans="1:50" ht="12.75">
      <c r="A11" s="60" t="s">
        <v>6</v>
      </c>
      <c r="B11" s="60"/>
      <c r="C11" s="60"/>
      <c r="D11" s="60"/>
      <c r="E11" s="60"/>
      <c r="F11" s="60"/>
      <c r="G11" s="24" t="e">
        <f>#REF!*#REF!/100*12*G39</f>
        <v>#REF!</v>
      </c>
      <c r="H11" s="24" t="e">
        <f>#REF!*#REF!/100*12*H39</f>
        <v>#REF!</v>
      </c>
      <c r="I11" s="24" t="e">
        <f>#REF!*#REF!/100*12*I39</f>
        <v>#REF!</v>
      </c>
      <c r="J11" s="24" t="e">
        <f>#REF!*#REF!/100*12*J39</f>
        <v>#REF!</v>
      </c>
      <c r="K11" s="24" t="e">
        <f>#REF!*#REF!/100*12*K39</f>
        <v>#REF!</v>
      </c>
      <c r="L11" s="24" t="e">
        <f>#REF!*#REF!/100*12*L39</f>
        <v>#REF!</v>
      </c>
      <c r="M11" s="24" t="e">
        <f>#REF!*#REF!/100*12*M39</f>
        <v>#REF!</v>
      </c>
      <c r="N11" s="24" t="e">
        <f>#REF!*#REF!/100*12*N39</f>
        <v>#REF!</v>
      </c>
      <c r="O11" s="24" t="e">
        <f>#REF!*#REF!/100*12*O39</f>
        <v>#REF!</v>
      </c>
      <c r="P11" s="24" t="e">
        <f>#REF!*#REF!/100*12*P39</f>
        <v>#REF!</v>
      </c>
      <c r="Q11" s="24" t="e">
        <f>#REF!*#REF!/100*12*Q39</f>
        <v>#REF!</v>
      </c>
      <c r="R11" s="25" t="s">
        <v>7</v>
      </c>
      <c r="S11" s="23">
        <v>0</v>
      </c>
      <c r="T11" s="45">
        <v>0</v>
      </c>
      <c r="U11" s="24" t="e">
        <f>#REF!*#REF!/100*12*U39</f>
        <v>#REF!</v>
      </c>
      <c r="V11" s="24" t="e">
        <f>#REF!*#REF!/100*12*V39</f>
        <v>#REF!</v>
      </c>
      <c r="W11" s="24" t="e">
        <f>#REF!*#REF!/100*12*W39</f>
        <v>#REF!</v>
      </c>
      <c r="X11" s="24" t="e">
        <f>#REF!*#REF!/100*12*X39</f>
        <v>#REF!</v>
      </c>
      <c r="Y11" s="24" t="e">
        <f>#REF!*#REF!/100*12*Y39</f>
        <v>#REF!</v>
      </c>
      <c r="Z11" s="24" t="e">
        <f>#REF!*#REF!/100*12*Z39</f>
        <v>#REF!</v>
      </c>
      <c r="AA11" s="24" t="e">
        <f>#REF!*#REF!/100*12*AA39</f>
        <v>#REF!</v>
      </c>
      <c r="AB11" s="24" t="e">
        <f>#REF!*#REF!/100*12*AB39</f>
        <v>#REF!</v>
      </c>
      <c r="AC11" s="24" t="e">
        <f>#REF!*#REF!/100*12*AC39</f>
        <v>#REF!</v>
      </c>
      <c r="AD11" s="25" t="s">
        <v>7</v>
      </c>
      <c r="AE11" s="23">
        <v>0</v>
      </c>
      <c r="AF11" s="12">
        <v>0</v>
      </c>
      <c r="AG11" s="24" t="e">
        <f>#REF!*#REF!/100*12*AG39</f>
        <v>#REF!</v>
      </c>
      <c r="AH11" s="9" t="s">
        <v>54</v>
      </c>
      <c r="AI11" s="10">
        <v>0</v>
      </c>
      <c r="AJ11" s="12">
        <v>4.56</v>
      </c>
      <c r="AK11" s="24">
        <f>$AJ$11*AK39*$B$45</f>
        <v>254486.304</v>
      </c>
      <c r="AU11" s="1"/>
      <c r="AV11" s="1"/>
      <c r="AW11" s="1"/>
      <c r="AX11" s="1"/>
    </row>
    <row r="12" spans="1:50" ht="12.75">
      <c r="A12" s="60" t="s">
        <v>8</v>
      </c>
      <c r="B12" s="60"/>
      <c r="C12" s="60"/>
      <c r="D12" s="60"/>
      <c r="E12" s="60"/>
      <c r="F12" s="60"/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5" t="s">
        <v>7</v>
      </c>
      <c r="S12" s="23">
        <v>0</v>
      </c>
      <c r="T12" s="45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5" t="s">
        <v>7</v>
      </c>
      <c r="AE12" s="23">
        <v>0</v>
      </c>
      <c r="AF12" s="12">
        <v>0</v>
      </c>
      <c r="AG12" s="24">
        <v>0</v>
      </c>
      <c r="AH12" s="9" t="s">
        <v>7</v>
      </c>
      <c r="AI12" s="10">
        <v>0</v>
      </c>
      <c r="AJ12" s="12">
        <v>0</v>
      </c>
      <c r="AK12" s="24">
        <v>0</v>
      </c>
      <c r="AU12" s="1"/>
      <c r="AV12" s="1"/>
      <c r="AW12" s="1"/>
      <c r="AX12" s="1"/>
    </row>
    <row r="13" spans="1:50" ht="12.75">
      <c r="A13" s="60" t="s">
        <v>9</v>
      </c>
      <c r="B13" s="60"/>
      <c r="C13" s="60"/>
      <c r="D13" s="60"/>
      <c r="E13" s="60"/>
      <c r="F13" s="60"/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5" t="s">
        <v>7</v>
      </c>
      <c r="S13" s="23">
        <v>0</v>
      </c>
      <c r="T13" s="45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5" t="s">
        <v>7</v>
      </c>
      <c r="AE13" s="23">
        <v>0</v>
      </c>
      <c r="AF13" s="12">
        <v>0</v>
      </c>
      <c r="AG13" s="24">
        <v>0</v>
      </c>
      <c r="AH13" s="9" t="s">
        <v>7</v>
      </c>
      <c r="AI13" s="10">
        <v>0</v>
      </c>
      <c r="AJ13" s="12">
        <v>0</v>
      </c>
      <c r="AK13" s="24">
        <v>0</v>
      </c>
      <c r="AU13" s="1"/>
      <c r="AV13" s="1"/>
      <c r="AW13" s="1"/>
      <c r="AX13" s="1"/>
    </row>
    <row r="14" spans="1:50" ht="12.75">
      <c r="A14" s="60" t="s">
        <v>10</v>
      </c>
      <c r="B14" s="60"/>
      <c r="C14" s="60"/>
      <c r="D14" s="60"/>
      <c r="E14" s="60"/>
      <c r="F14" s="60"/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5" t="s">
        <v>11</v>
      </c>
      <c r="S14" s="23">
        <v>0</v>
      </c>
      <c r="T14" s="45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5" t="s">
        <v>11</v>
      </c>
      <c r="AE14" s="23">
        <v>0</v>
      </c>
      <c r="AF14" s="12">
        <v>0</v>
      </c>
      <c r="AG14" s="24">
        <v>0</v>
      </c>
      <c r="AH14" s="9" t="s">
        <v>11</v>
      </c>
      <c r="AI14" s="10">
        <v>0</v>
      </c>
      <c r="AJ14" s="12">
        <v>0</v>
      </c>
      <c r="AK14" s="24">
        <v>0</v>
      </c>
      <c r="AU14" s="1"/>
      <c r="AV14" s="1"/>
      <c r="AW14" s="1"/>
      <c r="AX14" s="1"/>
    </row>
    <row r="15" spans="1:50" ht="28.5" customHeight="1">
      <c r="A15" s="69" t="s">
        <v>12</v>
      </c>
      <c r="B15" s="69"/>
      <c r="C15" s="69"/>
      <c r="D15" s="69"/>
      <c r="E15" s="69"/>
      <c r="F15" s="69"/>
      <c r="G15" s="21" t="e">
        <f aca="true" t="shared" si="2" ref="G15:Q15">SUM(G16:G23)</f>
        <v>#REF!</v>
      </c>
      <c r="H15" s="21" t="e">
        <f t="shared" si="2"/>
        <v>#REF!</v>
      </c>
      <c r="I15" s="21" t="e">
        <f t="shared" si="2"/>
        <v>#REF!</v>
      </c>
      <c r="J15" s="21" t="e">
        <f t="shared" si="2"/>
        <v>#REF!</v>
      </c>
      <c r="K15" s="21" t="e">
        <f t="shared" si="2"/>
        <v>#REF!</v>
      </c>
      <c r="L15" s="20" t="e">
        <f t="shared" si="2"/>
        <v>#REF!</v>
      </c>
      <c r="M15" s="20" t="e">
        <f t="shared" si="2"/>
        <v>#REF!</v>
      </c>
      <c r="N15" s="20" t="e">
        <f t="shared" si="2"/>
        <v>#REF!</v>
      </c>
      <c r="O15" s="20" t="e">
        <f t="shared" si="2"/>
        <v>#REF!</v>
      </c>
      <c r="P15" s="20" t="e">
        <f t="shared" si="2"/>
        <v>#REF!</v>
      </c>
      <c r="Q15" s="21" t="e">
        <f t="shared" si="2"/>
        <v>#REF!</v>
      </c>
      <c r="R15" s="26"/>
      <c r="S15" s="20">
        <f>SUM(S16:S21)</f>
        <v>51.41294050776808</v>
      </c>
      <c r="T15" s="44">
        <f aca="true" t="shared" si="3" ref="T15:Y15">SUM(T16:T23)</f>
        <v>5.050000000000001</v>
      </c>
      <c r="U15" s="21">
        <f t="shared" si="3"/>
        <v>0</v>
      </c>
      <c r="V15" s="20">
        <f t="shared" si="3"/>
        <v>0</v>
      </c>
      <c r="W15" s="21">
        <f t="shared" si="3"/>
        <v>0</v>
      </c>
      <c r="X15" s="21">
        <f t="shared" si="3"/>
        <v>0</v>
      </c>
      <c r="Y15" s="21">
        <f t="shared" si="3"/>
        <v>0</v>
      </c>
      <c r="Z15" s="20" t="e">
        <f>SUM(Z16:Z23)</f>
        <v>#REF!</v>
      </c>
      <c r="AA15" s="20" t="e">
        <f>SUM(AA16:AA23)</f>
        <v>#REF!</v>
      </c>
      <c r="AB15" s="20" t="e">
        <f>SUM(AB16:AB23)</f>
        <v>#REF!</v>
      </c>
      <c r="AC15" s="20" t="e">
        <f>SUM(AC16:AC23)</f>
        <v>#REF!</v>
      </c>
      <c r="AD15" s="26"/>
      <c r="AE15" s="20">
        <f>SUM(AE16:AE21)</f>
        <v>51.41294050776808</v>
      </c>
      <c r="AF15" s="39">
        <f>SUM(AF16:AF23)</f>
        <v>5.050000000000001</v>
      </c>
      <c r="AG15" s="20">
        <f>SUM(AG16:AG23)</f>
        <v>0</v>
      </c>
      <c r="AH15" s="11"/>
      <c r="AI15" s="8">
        <f>SUM(AI16:AI21)</f>
        <v>51.41294050776808</v>
      </c>
      <c r="AJ15" s="39">
        <f>SUM(AJ16:AJ23)</f>
        <v>3.94</v>
      </c>
      <c r="AK15" s="21">
        <f>SUM(AK16:AK23)</f>
        <v>219885.09599999996</v>
      </c>
      <c r="AU15" s="1"/>
      <c r="AV15" s="1"/>
      <c r="AW15" s="1"/>
      <c r="AX15" s="1"/>
    </row>
    <row r="16" spans="1:50" ht="12.75">
      <c r="A16" s="60" t="s">
        <v>13</v>
      </c>
      <c r="B16" s="60"/>
      <c r="C16" s="60"/>
      <c r="D16" s="60"/>
      <c r="E16" s="60"/>
      <c r="F16" s="60"/>
      <c r="G16" s="24" t="e">
        <f>#REF!*G39*$B$45</f>
        <v>#REF!</v>
      </c>
      <c r="H16" s="24" t="e">
        <f>#REF!*H39*$B$45</f>
        <v>#REF!</v>
      </c>
      <c r="I16" s="24" t="e">
        <f>#REF!*I39*$B$45</f>
        <v>#REF!</v>
      </c>
      <c r="J16" s="24" t="e">
        <f>#REF!*J39*$B$45</f>
        <v>#REF!</v>
      </c>
      <c r="K16" s="24" t="e">
        <f>#REF!*K39*$B$45</f>
        <v>#REF!</v>
      </c>
      <c r="L16" s="24" t="e">
        <f>#REF!*L39*$B$45</f>
        <v>#REF!</v>
      </c>
      <c r="M16" s="24" t="e">
        <f>#REF!*M39*$B$45</f>
        <v>#REF!</v>
      </c>
      <c r="N16" s="24" t="e">
        <f>#REF!*N39*$B$45</f>
        <v>#REF!</v>
      </c>
      <c r="O16" s="24" t="e">
        <f>#REF!*O39*$B$45</f>
        <v>#REF!</v>
      </c>
      <c r="P16" s="24" t="e">
        <f>#REF!*P39*$B$45</f>
        <v>#REF!</v>
      </c>
      <c r="Q16" s="24" t="e">
        <f>#REF!*Q39*$B$45</f>
        <v>#REF!</v>
      </c>
      <c r="R16" s="25" t="s">
        <v>7</v>
      </c>
      <c r="S16" s="23">
        <v>0.7598226127320953</v>
      </c>
      <c r="T16" s="45">
        <v>0.19</v>
      </c>
      <c r="U16" s="24">
        <f>$T$16*U39*$B$45</f>
        <v>0</v>
      </c>
      <c r="V16" s="24">
        <f>$T$16*V39*$B$45</f>
        <v>0</v>
      </c>
      <c r="W16" s="24">
        <f>$T$16*W39*$B$45</f>
        <v>0</v>
      </c>
      <c r="X16" s="24">
        <f>$T$16*X39*$B$45</f>
        <v>0</v>
      </c>
      <c r="Y16" s="24">
        <f>$T$16*Y39*$B$45</f>
        <v>0</v>
      </c>
      <c r="Z16" s="24" t="e">
        <f>#REF!*Z39*$B$45</f>
        <v>#REF!</v>
      </c>
      <c r="AA16" s="24" t="e">
        <f>#REF!*AA39*$B$45</f>
        <v>#REF!</v>
      </c>
      <c r="AB16" s="24" t="e">
        <f>#REF!*AB39*$B$45</f>
        <v>#REF!</v>
      </c>
      <c r="AC16" s="24" t="e">
        <f>#REF!*AC39*$B$45</f>
        <v>#REF!</v>
      </c>
      <c r="AD16" s="25" t="s">
        <v>7</v>
      </c>
      <c r="AE16" s="23">
        <v>0.7598226127320953</v>
      </c>
      <c r="AF16" s="12">
        <v>0.19</v>
      </c>
      <c r="AG16" s="24">
        <f>$AF$16*$B$45*AG39</f>
        <v>0</v>
      </c>
      <c r="AH16" s="9" t="s">
        <v>46</v>
      </c>
      <c r="AI16" s="12">
        <v>0.7598226127320953</v>
      </c>
      <c r="AJ16" s="12">
        <v>0.17</v>
      </c>
      <c r="AK16" s="24">
        <f>$AJ$16*AK39*$B$45</f>
        <v>9487.428</v>
      </c>
      <c r="AU16" s="1"/>
      <c r="AV16" s="1"/>
      <c r="AW16" s="1"/>
      <c r="AX16" s="1"/>
    </row>
    <row r="17" spans="1:50" ht="12.75">
      <c r="A17" s="60" t="s">
        <v>14</v>
      </c>
      <c r="B17" s="60"/>
      <c r="C17" s="60"/>
      <c r="D17" s="60"/>
      <c r="E17" s="60"/>
      <c r="F17" s="60"/>
      <c r="G17" s="24" t="e">
        <f>#REF!*G39*$B$45</f>
        <v>#REF!</v>
      </c>
      <c r="H17" s="24" t="e">
        <f>#REF!*H39*$B$45</f>
        <v>#REF!</v>
      </c>
      <c r="I17" s="24" t="e">
        <f>#REF!*I39*$B$45</f>
        <v>#REF!</v>
      </c>
      <c r="J17" s="24" t="e">
        <f>#REF!*J39*$B$45</f>
        <v>#REF!</v>
      </c>
      <c r="K17" s="24" t="e">
        <f>#REF!*K39*$B$45</f>
        <v>#REF!</v>
      </c>
      <c r="L17" s="24" t="e">
        <f>#REF!*L39*$B$45</f>
        <v>#REF!</v>
      </c>
      <c r="M17" s="24" t="e">
        <f>#REF!*M39*$B$45</f>
        <v>#REF!</v>
      </c>
      <c r="N17" s="24" t="e">
        <f>#REF!*N39*$B$45</f>
        <v>#REF!</v>
      </c>
      <c r="O17" s="24" t="e">
        <f>#REF!*O39*$B$45</f>
        <v>#REF!</v>
      </c>
      <c r="P17" s="24" t="e">
        <f>#REF!*P39*$B$45</f>
        <v>#REF!</v>
      </c>
      <c r="Q17" s="24" t="e">
        <f>#REF!*Q39*$B$45</f>
        <v>#REF!</v>
      </c>
      <c r="R17" s="25" t="s">
        <v>7</v>
      </c>
      <c r="S17" s="23">
        <v>6.63867871352785</v>
      </c>
      <c r="T17" s="45">
        <v>0.56</v>
      </c>
      <c r="U17" s="24">
        <f>$T$17*U39*$B$45</f>
        <v>0</v>
      </c>
      <c r="V17" s="24">
        <f>$T$17*V39*$B$45</f>
        <v>0</v>
      </c>
      <c r="W17" s="24">
        <f>$T$17*W39*$B$45</f>
        <v>0</v>
      </c>
      <c r="X17" s="24">
        <f>$T$17*X39*$B$45</f>
        <v>0</v>
      </c>
      <c r="Y17" s="24">
        <f>$T$17*Y39*$B$45</f>
        <v>0</v>
      </c>
      <c r="Z17" s="24" t="e">
        <f>#REF!*Z39*$B$45</f>
        <v>#REF!</v>
      </c>
      <c r="AA17" s="24" t="e">
        <f>#REF!*AA39*$B$45</f>
        <v>#REF!</v>
      </c>
      <c r="AB17" s="24" t="e">
        <f>#REF!*AB39*$B$45</f>
        <v>#REF!</v>
      </c>
      <c r="AC17" s="24" t="e">
        <f>#REF!*AC39*$B$45</f>
        <v>#REF!</v>
      </c>
      <c r="AD17" s="25" t="s">
        <v>7</v>
      </c>
      <c r="AE17" s="23">
        <v>6.63867871352785</v>
      </c>
      <c r="AF17" s="12">
        <v>0.56</v>
      </c>
      <c r="AG17" s="24">
        <f>$AF$17*$B$45*AG39</f>
        <v>0</v>
      </c>
      <c r="AH17" s="9" t="s">
        <v>46</v>
      </c>
      <c r="AI17" s="12">
        <v>6.63867871352785</v>
      </c>
      <c r="AJ17" s="12">
        <v>0.44</v>
      </c>
      <c r="AK17" s="24">
        <f>$AJ$17*AK39*$B$45</f>
        <v>24555.696</v>
      </c>
      <c r="AU17" s="1"/>
      <c r="AV17" s="1"/>
      <c r="AW17" s="1"/>
      <c r="AX17" s="1"/>
    </row>
    <row r="18" spans="1:50" ht="12.75">
      <c r="A18" s="60" t="s">
        <v>15</v>
      </c>
      <c r="B18" s="60"/>
      <c r="C18" s="60"/>
      <c r="D18" s="60"/>
      <c r="E18" s="60"/>
      <c r="F18" s="60"/>
      <c r="G18" s="24" t="e">
        <f>#REF!*G39*$B$45</f>
        <v>#REF!</v>
      </c>
      <c r="H18" s="24" t="e">
        <f>#REF!*H39*$B$45</f>
        <v>#REF!</v>
      </c>
      <c r="I18" s="24" t="e">
        <f>#REF!*I39*$B$45</f>
        <v>#REF!</v>
      </c>
      <c r="J18" s="24" t="e">
        <f>#REF!*J39*$B$45</f>
        <v>#REF!</v>
      </c>
      <c r="K18" s="24" t="e">
        <f>#REF!*K39*$B$45</f>
        <v>#REF!</v>
      </c>
      <c r="L18" s="24" t="e">
        <f>#REF!*L39*$B$45</f>
        <v>#REF!</v>
      </c>
      <c r="M18" s="24" t="e">
        <f>#REF!*M39*$B$45</f>
        <v>#REF!</v>
      </c>
      <c r="N18" s="24" t="e">
        <f>#REF!*N39*$B$45</f>
        <v>#REF!</v>
      </c>
      <c r="O18" s="24" t="e">
        <f>#REF!*O39*$B$45</f>
        <v>#REF!</v>
      </c>
      <c r="P18" s="24" t="e">
        <f>#REF!*P39*$B$45</f>
        <v>#REF!</v>
      </c>
      <c r="Q18" s="24" t="e">
        <f>#REF!*Q39*$B$45</f>
        <v>#REF!</v>
      </c>
      <c r="R18" s="25" t="s">
        <v>7</v>
      </c>
      <c r="S18" s="23">
        <v>23.528449933686996</v>
      </c>
      <c r="T18" s="45">
        <v>0.37</v>
      </c>
      <c r="U18" s="24">
        <f>$T$18*U39*$B$45</f>
        <v>0</v>
      </c>
      <c r="V18" s="24">
        <f>$T$18*V39*$B$45</f>
        <v>0</v>
      </c>
      <c r="W18" s="24">
        <f>$T$18*W39*$B$45</f>
        <v>0</v>
      </c>
      <c r="X18" s="24">
        <f>$T$18*X39*$B$45</f>
        <v>0</v>
      </c>
      <c r="Y18" s="24">
        <f>$T$18*Y39*$B$45</f>
        <v>0</v>
      </c>
      <c r="Z18" s="24" t="e">
        <f>#REF!*Z39*$B$45</f>
        <v>#REF!</v>
      </c>
      <c r="AA18" s="24" t="e">
        <f>#REF!*AA39*$B$45</f>
        <v>#REF!</v>
      </c>
      <c r="AB18" s="24" t="e">
        <f>#REF!*AB39*$B$45</f>
        <v>#REF!</v>
      </c>
      <c r="AC18" s="24" t="e">
        <f>#REF!*AC39*$B$45</f>
        <v>#REF!</v>
      </c>
      <c r="AD18" s="25" t="s">
        <v>7</v>
      </c>
      <c r="AE18" s="23">
        <v>23.528449933686996</v>
      </c>
      <c r="AF18" s="12">
        <v>0.37</v>
      </c>
      <c r="AG18" s="24">
        <f>$AF$18*$B$45*AG39</f>
        <v>0</v>
      </c>
      <c r="AH18" s="9" t="s">
        <v>46</v>
      </c>
      <c r="AI18" s="12">
        <v>23.528449933686996</v>
      </c>
      <c r="AJ18" s="12">
        <v>0.21</v>
      </c>
      <c r="AK18" s="24">
        <f>$AJ$18*AK39*$B$45</f>
        <v>11719.764</v>
      </c>
      <c r="AU18" s="1"/>
      <c r="AV18" s="1"/>
      <c r="AW18" s="1"/>
      <c r="AX18" s="1"/>
    </row>
    <row r="19" spans="1:50" ht="12.75">
      <c r="A19" s="60" t="s">
        <v>16</v>
      </c>
      <c r="B19" s="60"/>
      <c r="C19" s="60"/>
      <c r="D19" s="60"/>
      <c r="E19" s="60"/>
      <c r="F19" s="60"/>
      <c r="G19" s="24" t="e">
        <f>#REF!*G39*$B$45</f>
        <v>#REF!</v>
      </c>
      <c r="H19" s="24" t="e">
        <f>#REF!*H39*$B$45</f>
        <v>#REF!</v>
      </c>
      <c r="I19" s="24" t="e">
        <f>#REF!*I39*$B$45</f>
        <v>#REF!</v>
      </c>
      <c r="J19" s="24" t="e">
        <f>#REF!*J39*$B$45</f>
        <v>#REF!</v>
      </c>
      <c r="K19" s="24" t="e">
        <f>#REF!*K39*$B$45</f>
        <v>#REF!</v>
      </c>
      <c r="L19" s="24" t="e">
        <f>#REF!*L39*$B$45</f>
        <v>#REF!</v>
      </c>
      <c r="M19" s="24" t="e">
        <f>#REF!*M39*$B$45</f>
        <v>#REF!</v>
      </c>
      <c r="N19" s="24" t="e">
        <f>#REF!*N39*$B$45</f>
        <v>#REF!</v>
      </c>
      <c r="O19" s="24" t="e">
        <f>#REF!*O39*$B$45</f>
        <v>#REF!</v>
      </c>
      <c r="P19" s="24" t="e">
        <f>#REF!*P39*$B$45</f>
        <v>#REF!</v>
      </c>
      <c r="Q19" s="24" t="e">
        <f>#REF!*Q39*$B$45</f>
        <v>#REF!</v>
      </c>
      <c r="R19" s="25" t="s">
        <v>7</v>
      </c>
      <c r="S19" s="23">
        <v>0.40813328912466834</v>
      </c>
      <c r="T19" s="45">
        <v>0.28</v>
      </c>
      <c r="U19" s="24">
        <f>$T$19*U39*$B$45</f>
        <v>0</v>
      </c>
      <c r="V19" s="24">
        <f>$T$19*V39*$B$45</f>
        <v>0</v>
      </c>
      <c r="W19" s="24">
        <f>$T$19*W39*$B$45</f>
        <v>0</v>
      </c>
      <c r="X19" s="24">
        <f>$T$19*X39*$B$45</f>
        <v>0</v>
      </c>
      <c r="Y19" s="24">
        <f>$T$19*Y39*$B$45</f>
        <v>0</v>
      </c>
      <c r="Z19" s="24" t="e">
        <f>#REF!*Z39*$B$45</f>
        <v>#REF!</v>
      </c>
      <c r="AA19" s="24" t="e">
        <f>#REF!*AA39*$B$45</f>
        <v>#REF!</v>
      </c>
      <c r="AB19" s="24" t="e">
        <f>#REF!*AB39*$B$45</f>
        <v>#REF!</v>
      </c>
      <c r="AC19" s="24" t="e">
        <f>#REF!*AC39*$B$45</f>
        <v>#REF!</v>
      </c>
      <c r="AD19" s="25" t="s">
        <v>7</v>
      </c>
      <c r="AE19" s="23">
        <v>0.40813328912466834</v>
      </c>
      <c r="AF19" s="12">
        <v>0.28</v>
      </c>
      <c r="AG19" s="24">
        <f>$AF$19*$B$45*AG39</f>
        <v>0</v>
      </c>
      <c r="AH19" s="9" t="s">
        <v>46</v>
      </c>
      <c r="AI19" s="12">
        <v>0.40813328912466834</v>
      </c>
      <c r="AJ19" s="12">
        <v>0.15</v>
      </c>
      <c r="AK19" s="24">
        <f>$AJ$19*AK39*$B$45</f>
        <v>8371.259999999998</v>
      </c>
      <c r="AU19" s="1"/>
      <c r="AV19" s="1"/>
      <c r="AW19" s="1"/>
      <c r="AX19" s="1"/>
    </row>
    <row r="20" spans="1:50" ht="43.5" customHeight="1">
      <c r="A20" s="60" t="s">
        <v>27</v>
      </c>
      <c r="B20" s="60"/>
      <c r="C20" s="60"/>
      <c r="D20" s="60"/>
      <c r="E20" s="60"/>
      <c r="F20" s="60"/>
      <c r="G20" s="24" t="e">
        <f>#REF!*G39*$B$45</f>
        <v>#REF!</v>
      </c>
      <c r="H20" s="24" t="e">
        <f>#REF!*H39*$B$45</f>
        <v>#REF!</v>
      </c>
      <c r="I20" s="24" t="e">
        <f>#REF!*I39*$B$45</f>
        <v>#REF!</v>
      </c>
      <c r="J20" s="24" t="e">
        <f>#REF!*J39*$B$45</f>
        <v>#REF!</v>
      </c>
      <c r="K20" s="24" t="e">
        <f>#REF!*K39*$B$45</f>
        <v>#REF!</v>
      </c>
      <c r="L20" s="24" t="e">
        <f>#REF!*L39*$B$45</f>
        <v>#REF!</v>
      </c>
      <c r="M20" s="24" t="e">
        <f>#REF!*M39*$B$45</f>
        <v>#REF!</v>
      </c>
      <c r="N20" s="24" t="e">
        <f>#REF!*N39*$B$45</f>
        <v>#REF!</v>
      </c>
      <c r="O20" s="24" t="e">
        <f>#REF!*O39*$B$45</f>
        <v>#REF!</v>
      </c>
      <c r="P20" s="24" t="e">
        <f>#REF!*P39*$B$45</f>
        <v>#REF!</v>
      </c>
      <c r="Q20" s="24" t="e">
        <f>#REF!*Q39*$B$45</f>
        <v>#REF!</v>
      </c>
      <c r="R20" s="27" t="s">
        <v>17</v>
      </c>
      <c r="S20" s="23">
        <v>12.083350464190978</v>
      </c>
      <c r="T20" s="45">
        <v>0.68</v>
      </c>
      <c r="U20" s="24">
        <f>$T$20*U39*$B$45</f>
        <v>0</v>
      </c>
      <c r="V20" s="24">
        <f>$T$20*V39*$B$45</f>
        <v>0</v>
      </c>
      <c r="W20" s="24">
        <f>$T$20*W39*$B$45</f>
        <v>0</v>
      </c>
      <c r="X20" s="24">
        <f>$T$20*X39*$B$45</f>
        <v>0</v>
      </c>
      <c r="Y20" s="24">
        <f>$T$20*Y39*$B$45</f>
        <v>0</v>
      </c>
      <c r="Z20" s="24" t="e">
        <f>#REF!*Z39*$B$45</f>
        <v>#REF!</v>
      </c>
      <c r="AA20" s="24" t="e">
        <f>#REF!*AA39*$B$45</f>
        <v>#REF!</v>
      </c>
      <c r="AB20" s="24" t="e">
        <f>#REF!*AB39*$B$45</f>
        <v>#REF!</v>
      </c>
      <c r="AC20" s="24" t="e">
        <f>#REF!*AC39*$B$45</f>
        <v>#REF!</v>
      </c>
      <c r="AD20" s="27" t="s">
        <v>17</v>
      </c>
      <c r="AE20" s="23">
        <v>12.083350464190978</v>
      </c>
      <c r="AF20" s="12">
        <v>0.68</v>
      </c>
      <c r="AG20" s="24">
        <f>$AF$20*$B$45*AG39</f>
        <v>0</v>
      </c>
      <c r="AH20" s="13" t="s">
        <v>17</v>
      </c>
      <c r="AI20" s="12">
        <v>12.083350464190978</v>
      </c>
      <c r="AJ20" s="12">
        <v>0.65</v>
      </c>
      <c r="AK20" s="24">
        <f>$AJ$20*AK39*$B$45</f>
        <v>36275.46</v>
      </c>
      <c r="AU20" s="1"/>
      <c r="AV20" s="1"/>
      <c r="AW20" s="1"/>
      <c r="AX20" s="1"/>
    </row>
    <row r="21" spans="1:50" ht="12.75">
      <c r="A21" s="60" t="s">
        <v>28</v>
      </c>
      <c r="B21" s="60"/>
      <c r="C21" s="60"/>
      <c r="D21" s="60"/>
      <c r="E21" s="60"/>
      <c r="F21" s="60"/>
      <c r="G21" s="24" t="e">
        <f>#REF!*G39*$B$45</f>
        <v>#REF!</v>
      </c>
      <c r="H21" s="24" t="e">
        <f>#REF!*H39*$B$45</f>
        <v>#REF!</v>
      </c>
      <c r="I21" s="24" t="e">
        <f>#REF!*I39*$B$45</f>
        <v>#REF!</v>
      </c>
      <c r="J21" s="24" t="e">
        <f>#REF!*J39*$B$45</f>
        <v>#REF!</v>
      </c>
      <c r="K21" s="24" t="e">
        <f>#REF!*K39*$B$45</f>
        <v>#REF!</v>
      </c>
      <c r="L21" s="24" t="e">
        <f>#REF!*L39*$B$45</f>
        <v>#REF!</v>
      </c>
      <c r="M21" s="24" t="e">
        <f>#REF!*M39*$B$45</f>
        <v>#REF!</v>
      </c>
      <c r="N21" s="24" t="e">
        <f>#REF!*N39*$B$45</f>
        <v>#REF!</v>
      </c>
      <c r="O21" s="24" t="e">
        <f>#REF!*O39*$B$45</f>
        <v>#REF!</v>
      </c>
      <c r="P21" s="24" t="e">
        <f>#REF!*P39*$B$45</f>
        <v>#REF!</v>
      </c>
      <c r="Q21" s="24" t="e">
        <f>#REF!*Q39*$B$45</f>
        <v>#REF!</v>
      </c>
      <c r="R21" s="25" t="s">
        <v>7</v>
      </c>
      <c r="S21" s="23">
        <v>7.994505494505494</v>
      </c>
      <c r="T21" s="45">
        <v>0.23</v>
      </c>
      <c r="U21" s="24">
        <f>$T$21*U39*$B$45</f>
        <v>0</v>
      </c>
      <c r="V21" s="24">
        <f>$T$21*V39*$B$45</f>
        <v>0</v>
      </c>
      <c r="W21" s="24">
        <f>$T$21*W39*$B$45</f>
        <v>0</v>
      </c>
      <c r="X21" s="24">
        <f>$T$21*X39*$B$45</f>
        <v>0</v>
      </c>
      <c r="Y21" s="24">
        <f>$T$21*Y39*$B$45</f>
        <v>0</v>
      </c>
      <c r="Z21" s="24" t="e">
        <f>#REF!*Z39*$B$45</f>
        <v>#REF!</v>
      </c>
      <c r="AA21" s="24" t="e">
        <f>#REF!*AA39*$B$45</f>
        <v>#REF!</v>
      </c>
      <c r="AB21" s="24" t="e">
        <f>#REF!*AB39*$B$45</f>
        <v>#REF!</v>
      </c>
      <c r="AC21" s="24" t="e">
        <f>#REF!*AC39*$B$45</f>
        <v>#REF!</v>
      </c>
      <c r="AD21" s="25" t="s">
        <v>7</v>
      </c>
      <c r="AE21" s="23">
        <v>7.994505494505494</v>
      </c>
      <c r="AF21" s="12">
        <v>0.23</v>
      </c>
      <c r="AG21" s="24">
        <f>$AF$21*$B$45*AG39</f>
        <v>0</v>
      </c>
      <c r="AH21" s="9" t="s">
        <v>47</v>
      </c>
      <c r="AI21" s="12">
        <v>7.994505494505494</v>
      </c>
      <c r="AJ21" s="12">
        <v>0.17</v>
      </c>
      <c r="AK21" s="24">
        <f>$AJ$21*AK39*$B$45</f>
        <v>9487.428</v>
      </c>
      <c r="AU21" s="1"/>
      <c r="AV21" s="1"/>
      <c r="AW21" s="1"/>
      <c r="AX21" s="1"/>
    </row>
    <row r="22" spans="1:50" ht="12.75">
      <c r="A22" s="60" t="s">
        <v>29</v>
      </c>
      <c r="B22" s="60"/>
      <c r="C22" s="60"/>
      <c r="D22" s="60"/>
      <c r="E22" s="60"/>
      <c r="F22" s="60"/>
      <c r="G22" s="24" t="e">
        <f>#REF!*G39*$B$45</f>
        <v>#REF!</v>
      </c>
      <c r="H22" s="24" t="e">
        <f>#REF!*H39*$B$45</f>
        <v>#REF!</v>
      </c>
      <c r="I22" s="24" t="e">
        <f>#REF!*I39*$B$45</f>
        <v>#REF!</v>
      </c>
      <c r="J22" s="24" t="e">
        <f>#REF!*J39*$B$45</f>
        <v>#REF!</v>
      </c>
      <c r="K22" s="24" t="e">
        <f>#REF!*K39*$B$45</f>
        <v>#REF!</v>
      </c>
      <c r="L22" s="24" t="e">
        <f>#REF!*L39*$B$45</f>
        <v>#REF!</v>
      </c>
      <c r="M22" s="24" t="e">
        <f>#REF!*M39*$B$45</f>
        <v>#REF!</v>
      </c>
      <c r="N22" s="24" t="e">
        <f>#REF!*N39*$B$45</f>
        <v>#REF!</v>
      </c>
      <c r="O22" s="24" t="e">
        <f>#REF!*O39*$B$45</f>
        <v>#REF!</v>
      </c>
      <c r="P22" s="24" t="e">
        <f>#REF!*P39*$B$45</f>
        <v>#REF!</v>
      </c>
      <c r="Q22" s="24" t="e">
        <f>#REF!*Q39*$B$45</f>
        <v>#REF!</v>
      </c>
      <c r="R22" s="25" t="s">
        <v>7</v>
      </c>
      <c r="S22" s="23">
        <v>7.994505494505494</v>
      </c>
      <c r="T22" s="45">
        <v>2.74</v>
      </c>
      <c r="U22" s="24">
        <f>$T$22*U39*$B$45</f>
        <v>0</v>
      </c>
      <c r="V22" s="24">
        <f>$T$22*V39*$B$45</f>
        <v>0</v>
      </c>
      <c r="W22" s="24">
        <f>$T$22*W39*$B$45</f>
        <v>0</v>
      </c>
      <c r="X22" s="24">
        <f>$T$22*X39*$B$45</f>
        <v>0</v>
      </c>
      <c r="Y22" s="24">
        <f>$T$22*Y39*$B$45</f>
        <v>0</v>
      </c>
      <c r="Z22" s="24" t="e">
        <f>#REF!*Z39*$B$45</f>
        <v>#REF!</v>
      </c>
      <c r="AA22" s="24" t="e">
        <f>#REF!*AA39*$B$45</f>
        <v>#REF!</v>
      </c>
      <c r="AB22" s="24" t="e">
        <f>#REF!*AB39*$B$45</f>
        <v>#REF!</v>
      </c>
      <c r="AC22" s="24" t="e">
        <f>#REF!*AC39*$B$45</f>
        <v>#REF!</v>
      </c>
      <c r="AD22" s="25" t="s">
        <v>7</v>
      </c>
      <c r="AE22" s="23">
        <v>7.994505494505494</v>
      </c>
      <c r="AF22" s="12">
        <v>2.74</v>
      </c>
      <c r="AG22" s="24">
        <f>$AF$22*$B$45*AG39</f>
        <v>0</v>
      </c>
      <c r="AH22" s="9" t="s">
        <v>46</v>
      </c>
      <c r="AI22" s="12">
        <v>7.994505494505494</v>
      </c>
      <c r="AJ22" s="12">
        <v>2.15</v>
      </c>
      <c r="AK22" s="24">
        <f>$AJ$22*AK39*$B$45</f>
        <v>119988.06</v>
      </c>
      <c r="AU22" s="1"/>
      <c r="AV22" s="1"/>
      <c r="AW22" s="1"/>
      <c r="AX22" s="1"/>
    </row>
    <row r="23" spans="1:50" ht="12.75">
      <c r="A23" s="60" t="s">
        <v>30</v>
      </c>
      <c r="B23" s="60"/>
      <c r="C23" s="60"/>
      <c r="D23" s="60"/>
      <c r="E23" s="60"/>
      <c r="F23" s="60"/>
      <c r="G23" s="24" t="e">
        <f>#REF!*G39*$B$45</f>
        <v>#REF!</v>
      </c>
      <c r="H23" s="24" t="e">
        <f>#REF!*H39*$B$45</f>
        <v>#REF!</v>
      </c>
      <c r="I23" s="24" t="e">
        <f>#REF!*I39*$B$45</f>
        <v>#REF!</v>
      </c>
      <c r="J23" s="24" t="e">
        <f>#REF!*J39*$B$45</f>
        <v>#REF!</v>
      </c>
      <c r="K23" s="24" t="e">
        <f>#REF!*K39*$B$45</f>
        <v>#REF!</v>
      </c>
      <c r="L23" s="24" t="e">
        <f>#REF!*L39*$B$45</f>
        <v>#REF!</v>
      </c>
      <c r="M23" s="24" t="e">
        <f>#REF!*M39*$B$45</f>
        <v>#REF!</v>
      </c>
      <c r="N23" s="24" t="e">
        <f>#REF!*N39*$B$45</f>
        <v>#REF!</v>
      </c>
      <c r="O23" s="24" t="e">
        <f>#REF!*O39*$B$45</f>
        <v>#REF!</v>
      </c>
      <c r="P23" s="24" t="e">
        <f>#REF!*P39*$B$45</f>
        <v>#REF!</v>
      </c>
      <c r="Q23" s="24" t="e">
        <f>#REF!*Q39*$B$45</f>
        <v>#REF!</v>
      </c>
      <c r="R23" s="25" t="s">
        <v>7</v>
      </c>
      <c r="S23" s="23">
        <v>7.994505494505494</v>
      </c>
      <c r="T23" s="45">
        <v>0</v>
      </c>
      <c r="U23" s="24">
        <f>$T$23*U39*$B$45</f>
        <v>0</v>
      </c>
      <c r="V23" s="24">
        <f>$T$23*V39*$B$45</f>
        <v>0</v>
      </c>
      <c r="W23" s="24">
        <f>$T$23*W39*$B$45</f>
        <v>0</v>
      </c>
      <c r="X23" s="24">
        <f>$T$23*X39*$B$45</f>
        <v>0</v>
      </c>
      <c r="Y23" s="24">
        <f>$T$23*Y39*$B$45</f>
        <v>0</v>
      </c>
      <c r="Z23" s="24" t="e">
        <f>#REF!*Z39*$B$45</f>
        <v>#REF!</v>
      </c>
      <c r="AA23" s="24" t="e">
        <f>#REF!*AA39*$B$45</f>
        <v>#REF!</v>
      </c>
      <c r="AB23" s="24" t="e">
        <f>#REF!*AB39*$B$45</f>
        <v>#REF!</v>
      </c>
      <c r="AC23" s="24" t="e">
        <f>#REF!*AC39*$B$45</f>
        <v>#REF!</v>
      </c>
      <c r="AD23" s="25" t="s">
        <v>7</v>
      </c>
      <c r="AE23" s="23">
        <v>7.994505494505494</v>
      </c>
      <c r="AF23" s="12">
        <v>0</v>
      </c>
      <c r="AG23" s="24">
        <f>$AF$23*$B$45*AG39</f>
        <v>0</v>
      </c>
      <c r="AH23" s="9" t="s">
        <v>7</v>
      </c>
      <c r="AI23" s="12">
        <v>7.994505494505494</v>
      </c>
      <c r="AJ23" s="12">
        <v>0</v>
      </c>
      <c r="AK23" s="24">
        <f>$AJ$23*AK39*$B$45</f>
        <v>0</v>
      </c>
      <c r="AU23" s="1"/>
      <c r="AV23" s="1"/>
      <c r="AW23" s="1"/>
      <c r="AX23" s="1"/>
    </row>
    <row r="24" spans="1:50" ht="13.5" customHeight="1">
      <c r="A24" s="69" t="s">
        <v>18</v>
      </c>
      <c r="B24" s="69"/>
      <c r="C24" s="69"/>
      <c r="D24" s="69"/>
      <c r="E24" s="69"/>
      <c r="F24" s="69"/>
      <c r="G24" s="21" t="e">
        <f>SUM(G25:G28)</f>
        <v>#REF!</v>
      </c>
      <c r="H24" s="21" t="e">
        <f>SUM(H25:H28)</f>
        <v>#REF!</v>
      </c>
      <c r="I24" s="21" t="e">
        <f>SUM(I25:I28)</f>
        <v>#REF!</v>
      </c>
      <c r="J24" s="21" t="e">
        <f>SUM(J25:J28)</f>
        <v>#REF!</v>
      </c>
      <c r="K24" s="21" t="e">
        <f>SUM(K25:K28)</f>
        <v>#REF!</v>
      </c>
      <c r="L24" s="21" t="e">
        <f aca="true" t="shared" si="4" ref="L24:Q24">SUM(L25:L28)</f>
        <v>#REF!</v>
      </c>
      <c r="M24" s="21" t="e">
        <f t="shared" si="4"/>
        <v>#REF!</v>
      </c>
      <c r="N24" s="21" t="e">
        <f t="shared" si="4"/>
        <v>#REF!</v>
      </c>
      <c r="O24" s="21" t="e">
        <f t="shared" si="4"/>
        <v>#REF!</v>
      </c>
      <c r="P24" s="21" t="e">
        <f t="shared" si="4"/>
        <v>#REF!</v>
      </c>
      <c r="Q24" s="21" t="e">
        <f t="shared" si="4"/>
        <v>#REF!</v>
      </c>
      <c r="R24" s="26"/>
      <c r="S24" s="28">
        <f aca="true" t="shared" si="5" ref="S24:Y24">SUM(S25:S28)</f>
        <v>33.76989389920425</v>
      </c>
      <c r="T24" s="46">
        <f t="shared" si="5"/>
        <v>5.14</v>
      </c>
      <c r="U24" s="21">
        <f t="shared" si="5"/>
        <v>0</v>
      </c>
      <c r="V24" s="21">
        <f t="shared" si="5"/>
        <v>0</v>
      </c>
      <c r="W24" s="21">
        <f t="shared" si="5"/>
        <v>0</v>
      </c>
      <c r="X24" s="21">
        <f t="shared" si="5"/>
        <v>0</v>
      </c>
      <c r="Y24" s="21">
        <f t="shared" si="5"/>
        <v>0</v>
      </c>
      <c r="Z24" s="21" t="e">
        <f>SUM(Z25:Z28)</f>
        <v>#REF!</v>
      </c>
      <c r="AA24" s="21" t="e">
        <f>SUM(AA25:AA28)</f>
        <v>#REF!</v>
      </c>
      <c r="AB24" s="21" t="e">
        <f>SUM(AB25:AB28)</f>
        <v>#REF!</v>
      </c>
      <c r="AC24" s="21" t="e">
        <f>SUM(AC25:AC28)</f>
        <v>#REF!</v>
      </c>
      <c r="AD24" s="26"/>
      <c r="AE24" s="28">
        <f>SUM(AE25:AE28)</f>
        <v>33.76989389920425</v>
      </c>
      <c r="AF24" s="40">
        <f>SUM(AF25:AF28)</f>
        <v>5.6</v>
      </c>
      <c r="AG24" s="21">
        <f>SUM(AG25:AG28)</f>
        <v>0</v>
      </c>
      <c r="AH24" s="11"/>
      <c r="AI24" s="6">
        <f>SUM(AI25:AI28)</f>
        <v>33.76989389920425</v>
      </c>
      <c r="AJ24" s="40">
        <f>SUM(AJ25:AJ28)</f>
        <v>3.7399999999999998</v>
      </c>
      <c r="AK24" s="21">
        <f>SUM(AK25:AK28)</f>
        <v>208723.41599999997</v>
      </c>
      <c r="AU24" s="1"/>
      <c r="AV24" s="1"/>
      <c r="AW24" s="1"/>
      <c r="AX24" s="1"/>
    </row>
    <row r="25" spans="1:50" ht="12.75">
      <c r="A25" s="60" t="s">
        <v>31</v>
      </c>
      <c r="B25" s="60"/>
      <c r="C25" s="60"/>
      <c r="D25" s="60"/>
      <c r="E25" s="60"/>
      <c r="F25" s="60"/>
      <c r="G25" s="24" t="e">
        <f>#REF!*G39*$B$45</f>
        <v>#REF!</v>
      </c>
      <c r="H25" s="24" t="e">
        <f>#REF!*H39*$B$45</f>
        <v>#REF!</v>
      </c>
      <c r="I25" s="24" t="e">
        <f>#REF!*I39*$B$45</f>
        <v>#REF!</v>
      </c>
      <c r="J25" s="24" t="e">
        <f>#REF!*J39*$B$45</f>
        <v>#REF!</v>
      </c>
      <c r="K25" s="24" t="e">
        <f>#REF!*K39*$B$45</f>
        <v>#REF!</v>
      </c>
      <c r="L25" s="24" t="e">
        <f>#REF!*L39*$B$45</f>
        <v>#REF!</v>
      </c>
      <c r="M25" s="24" t="e">
        <f>#REF!*M39*$B$45</f>
        <v>#REF!</v>
      </c>
      <c r="N25" s="24" t="e">
        <f>#REF!*N39*$B$45</f>
        <v>#REF!</v>
      </c>
      <c r="O25" s="24" t="e">
        <f>#REF!*O39*$B$45</f>
        <v>#REF!</v>
      </c>
      <c r="P25" s="24" t="e">
        <f>#REF!*P39*$B$45</f>
        <v>#REF!</v>
      </c>
      <c r="Q25" s="24" t="e">
        <f>#REF!*Q39*$B$45</f>
        <v>#REF!</v>
      </c>
      <c r="R25" s="25" t="s">
        <v>19</v>
      </c>
      <c r="S25" s="23">
        <v>0.3445907540735127</v>
      </c>
      <c r="T25" s="45">
        <v>0</v>
      </c>
      <c r="U25" s="24">
        <f>$T$25*U39*$B$45</f>
        <v>0</v>
      </c>
      <c r="V25" s="24">
        <f>$T$25*V39*$B$45</f>
        <v>0</v>
      </c>
      <c r="W25" s="24">
        <f>$T$25*W39*$B$45</f>
        <v>0</v>
      </c>
      <c r="X25" s="24">
        <f>$T$25*X39*$B$45</f>
        <v>0</v>
      </c>
      <c r="Y25" s="24">
        <f>$T$25*Y39*$B$45</f>
        <v>0</v>
      </c>
      <c r="Z25" s="24" t="e">
        <f>#REF!*Z39*$B$45</f>
        <v>#REF!</v>
      </c>
      <c r="AA25" s="24" t="e">
        <f>#REF!*AA39*$B$45</f>
        <v>#REF!</v>
      </c>
      <c r="AB25" s="24" t="e">
        <f>#REF!*AB39*$B$45</f>
        <v>#REF!</v>
      </c>
      <c r="AC25" s="24" t="e">
        <f>#REF!*AC39*$B$45</f>
        <v>#REF!</v>
      </c>
      <c r="AD25" s="25" t="s">
        <v>19</v>
      </c>
      <c r="AE25" s="23">
        <v>0.3445907540735127</v>
      </c>
      <c r="AF25" s="12">
        <v>0</v>
      </c>
      <c r="AG25" s="24">
        <f>$AF$25*$B$45*AG39</f>
        <v>0</v>
      </c>
      <c r="AH25" s="9" t="s">
        <v>19</v>
      </c>
      <c r="AI25" s="10">
        <v>0.3445907540735127</v>
      </c>
      <c r="AJ25" s="12">
        <v>0.05</v>
      </c>
      <c r="AK25" s="24">
        <f>$AJ$25*AK39*$B$45</f>
        <v>2790.42</v>
      </c>
      <c r="AU25" s="1"/>
      <c r="AV25" s="1"/>
      <c r="AW25" s="1"/>
      <c r="AX25" s="1"/>
    </row>
    <row r="26" spans="1:50" ht="37.5" customHeight="1">
      <c r="A26" s="58" t="s">
        <v>32</v>
      </c>
      <c r="B26" s="58"/>
      <c r="C26" s="58"/>
      <c r="D26" s="58"/>
      <c r="E26" s="58"/>
      <c r="F26" s="58"/>
      <c r="G26" s="24" t="e">
        <f>#REF!*G39*$B$45</f>
        <v>#REF!</v>
      </c>
      <c r="H26" s="24" t="e">
        <f>#REF!*H39*$B$45</f>
        <v>#REF!</v>
      </c>
      <c r="I26" s="24" t="e">
        <f>#REF!*I39*$B$45</f>
        <v>#REF!</v>
      </c>
      <c r="J26" s="24" t="e">
        <f>#REF!*J39*$B$45</f>
        <v>#REF!</v>
      </c>
      <c r="K26" s="24" t="e">
        <f>#REF!*K39*$B$45</f>
        <v>#REF!</v>
      </c>
      <c r="L26" s="24" t="e">
        <f>#REF!*L39*$B$45</f>
        <v>#REF!</v>
      </c>
      <c r="M26" s="24" t="e">
        <f>#REF!*M39*$B$45</f>
        <v>#REF!</v>
      </c>
      <c r="N26" s="24" t="e">
        <f>#REF!*N39*$B$45</f>
        <v>#REF!</v>
      </c>
      <c r="O26" s="24" t="e">
        <f>#REF!*O39*$B$45</f>
        <v>#REF!</v>
      </c>
      <c r="P26" s="24" t="e">
        <f>#REF!*P39*$B$45</f>
        <v>#REF!</v>
      </c>
      <c r="Q26" s="24" t="e">
        <f>#REF!*Q39*$B$45</f>
        <v>#REF!</v>
      </c>
      <c r="R26" s="25" t="s">
        <v>19</v>
      </c>
      <c r="S26" s="23">
        <v>7.580996589617279</v>
      </c>
      <c r="T26" s="12">
        <v>0.35</v>
      </c>
      <c r="U26" s="24">
        <f>$T$26*U39*$B$45</f>
        <v>0</v>
      </c>
      <c r="V26" s="24">
        <f>$T$26*V39*$B$45</f>
        <v>0</v>
      </c>
      <c r="W26" s="24">
        <f>$T$26*W39*$B$45</f>
        <v>0</v>
      </c>
      <c r="X26" s="24">
        <f>$T$26*X39*$B$45</f>
        <v>0</v>
      </c>
      <c r="Y26" s="24">
        <f>$T$26*Y39*$B$45</f>
        <v>0</v>
      </c>
      <c r="Z26" s="24" t="e">
        <f>#REF!*Z39*$B$45</f>
        <v>#REF!</v>
      </c>
      <c r="AA26" s="24" t="e">
        <f>#REF!*AA39*$B$45</f>
        <v>#REF!</v>
      </c>
      <c r="AB26" s="24" t="e">
        <f>#REF!*AB39*$B$45</f>
        <v>#REF!</v>
      </c>
      <c r="AC26" s="24" t="e">
        <f>#REF!*AC39*$B$45</f>
        <v>#REF!</v>
      </c>
      <c r="AD26" s="25" t="s">
        <v>19</v>
      </c>
      <c r="AE26" s="23">
        <v>7.580996589617279</v>
      </c>
      <c r="AF26" s="12">
        <v>0.35</v>
      </c>
      <c r="AG26" s="24">
        <f>$AF$26*$B$45*AG39</f>
        <v>0</v>
      </c>
      <c r="AH26" s="9" t="s">
        <v>48</v>
      </c>
      <c r="AI26" s="10">
        <v>7.580996589617279</v>
      </c>
      <c r="AJ26" s="12">
        <v>0.03</v>
      </c>
      <c r="AK26" s="24">
        <f>$AJ$26*AK39*$B$45</f>
        <v>1674.252</v>
      </c>
      <c r="AU26" s="1"/>
      <c r="AV26" s="1"/>
      <c r="AW26" s="1"/>
      <c r="AX26" s="1"/>
    </row>
    <row r="27" spans="1:50" ht="45" customHeight="1">
      <c r="A27" s="58" t="s">
        <v>33</v>
      </c>
      <c r="B27" s="58"/>
      <c r="C27" s="58"/>
      <c r="D27" s="58"/>
      <c r="E27" s="58"/>
      <c r="F27" s="58"/>
      <c r="G27" s="24" t="e">
        <f>#REF!*G39*$B$45</f>
        <v>#REF!</v>
      </c>
      <c r="H27" s="24" t="e">
        <f>#REF!*H39*$B$45</f>
        <v>#REF!</v>
      </c>
      <c r="I27" s="24" t="e">
        <f>#REF!*I39*$B$45</f>
        <v>#REF!</v>
      </c>
      <c r="J27" s="24" t="e">
        <f>#REF!*J39*$B$45</f>
        <v>#REF!</v>
      </c>
      <c r="K27" s="24" t="e">
        <f>#REF!*K39*$B$45</f>
        <v>#REF!</v>
      </c>
      <c r="L27" s="24" t="e">
        <f>#REF!*L39*$B$45</f>
        <v>#REF!</v>
      </c>
      <c r="M27" s="24" t="e">
        <f>#REF!*M39*$B$45</f>
        <v>#REF!</v>
      </c>
      <c r="N27" s="24" t="e">
        <f>#REF!*N39*$B$45</f>
        <v>#REF!</v>
      </c>
      <c r="O27" s="24" t="e">
        <f>#REF!*O39*$B$45</f>
        <v>#REF!</v>
      </c>
      <c r="P27" s="24" t="e">
        <f>#REF!*P39*$B$45</f>
        <v>#REF!</v>
      </c>
      <c r="Q27" s="24" t="e">
        <f>#REF!*Q39*$B$45</f>
        <v>#REF!</v>
      </c>
      <c r="R27" s="27" t="s">
        <v>20</v>
      </c>
      <c r="S27" s="29">
        <v>2.067544524441076</v>
      </c>
      <c r="T27" s="45">
        <v>0.04</v>
      </c>
      <c r="U27" s="24">
        <f>$T$27*U39*$B$45</f>
        <v>0</v>
      </c>
      <c r="V27" s="24">
        <f>$T$27*V39*$B$45</f>
        <v>0</v>
      </c>
      <c r="W27" s="24">
        <f>$T$27*W39*$B$45</f>
        <v>0</v>
      </c>
      <c r="X27" s="24">
        <f>$T$27*X39*$B$45</f>
        <v>0</v>
      </c>
      <c r="Y27" s="24">
        <f>$T$27*Y39*$B$45</f>
        <v>0</v>
      </c>
      <c r="Z27" s="24" t="e">
        <f>#REF!*Z39*$B$45</f>
        <v>#REF!</v>
      </c>
      <c r="AA27" s="24" t="e">
        <f>#REF!*AA39*$B$45</f>
        <v>#REF!</v>
      </c>
      <c r="AB27" s="24" t="e">
        <f>#REF!*AB39*$B$45</f>
        <v>#REF!</v>
      </c>
      <c r="AC27" s="24" t="e">
        <f>#REF!*AC39*$B$45</f>
        <v>#REF!</v>
      </c>
      <c r="AD27" s="27" t="s">
        <v>20</v>
      </c>
      <c r="AE27" s="29">
        <v>2.067544524441076</v>
      </c>
      <c r="AF27" s="12">
        <v>0.04</v>
      </c>
      <c r="AG27" s="24">
        <f>$AF$27*$B$45*AG39</f>
        <v>0</v>
      </c>
      <c r="AH27" s="13" t="s">
        <v>20</v>
      </c>
      <c r="AI27" s="14">
        <v>2.067544524441076</v>
      </c>
      <c r="AJ27" s="12">
        <v>0.03</v>
      </c>
      <c r="AK27" s="24">
        <f>$AJ$27*AK39*$B$45</f>
        <v>1674.252</v>
      </c>
      <c r="AU27" s="1"/>
      <c r="AV27" s="1"/>
      <c r="AW27" s="1"/>
      <c r="AX27" s="1"/>
    </row>
    <row r="28" spans="1:50" ht="68.25" customHeight="1">
      <c r="A28" s="58" t="s">
        <v>34</v>
      </c>
      <c r="B28" s="58"/>
      <c r="C28" s="58"/>
      <c r="D28" s="58"/>
      <c r="E28" s="58"/>
      <c r="F28" s="58"/>
      <c r="G28" s="24" t="e">
        <f>#REF!*G39*$B$45</f>
        <v>#REF!</v>
      </c>
      <c r="H28" s="24" t="e">
        <f>#REF!*H39*$B$45</f>
        <v>#REF!</v>
      </c>
      <c r="I28" s="24" t="e">
        <f>#REF!*I39*$B$45</f>
        <v>#REF!</v>
      </c>
      <c r="J28" s="24" t="e">
        <f>#REF!*J39*$B$45</f>
        <v>#REF!</v>
      </c>
      <c r="K28" s="24" t="e">
        <f>#REF!*K39*$B$45</f>
        <v>#REF!</v>
      </c>
      <c r="L28" s="24" t="e">
        <f>#REF!*L39*$B$45</f>
        <v>#REF!</v>
      </c>
      <c r="M28" s="24" t="e">
        <f>#REF!*M39*$B$45</f>
        <v>#REF!</v>
      </c>
      <c r="N28" s="24" t="e">
        <f>#REF!*N39*$B$45</f>
        <v>#REF!</v>
      </c>
      <c r="O28" s="24" t="e">
        <f>#REF!*O39*$B$45</f>
        <v>#REF!</v>
      </c>
      <c r="P28" s="24" t="e">
        <f>#REF!*P39*$B$45</f>
        <v>#REF!</v>
      </c>
      <c r="Q28" s="24" t="e">
        <f>#REF!*Q39*$B$45</f>
        <v>#REF!</v>
      </c>
      <c r="R28" s="25" t="s">
        <v>19</v>
      </c>
      <c r="S28" s="23">
        <v>23.776762031072376</v>
      </c>
      <c r="T28" s="45">
        <v>4.75</v>
      </c>
      <c r="U28" s="24">
        <f>$T$28*U39*$B$45</f>
        <v>0</v>
      </c>
      <c r="V28" s="24">
        <f>$T$28*V39*$B$45</f>
        <v>0</v>
      </c>
      <c r="W28" s="24">
        <f>$T$28*W39*$B$45</f>
        <v>0</v>
      </c>
      <c r="X28" s="24">
        <f>$T$28*X39*$B$45</f>
        <v>0</v>
      </c>
      <c r="Y28" s="24">
        <f>$T$28*Y39*$B$45</f>
        <v>0</v>
      </c>
      <c r="Z28" s="24" t="e">
        <f>#REF!*Z39*$B$45</f>
        <v>#REF!</v>
      </c>
      <c r="AA28" s="24" t="e">
        <f>#REF!*AA39*$B$45</f>
        <v>#REF!</v>
      </c>
      <c r="AB28" s="24" t="e">
        <f>#REF!*AB39*$B$45</f>
        <v>#REF!</v>
      </c>
      <c r="AC28" s="24" t="e">
        <f>#REF!*AC39*$B$45</f>
        <v>#REF!</v>
      </c>
      <c r="AD28" s="25" t="s">
        <v>19</v>
      </c>
      <c r="AE28" s="23">
        <v>23.776762031072376</v>
      </c>
      <c r="AF28" s="12">
        <v>5.21</v>
      </c>
      <c r="AG28" s="24">
        <f>$AF$28*$B$45*AG39</f>
        <v>0</v>
      </c>
      <c r="AH28" s="9" t="s">
        <v>48</v>
      </c>
      <c r="AI28" s="10">
        <v>23.776762031072376</v>
      </c>
      <c r="AJ28" s="12">
        <v>3.63</v>
      </c>
      <c r="AK28" s="24">
        <f>$AJ$28*AK39*$B$45</f>
        <v>202584.49199999997</v>
      </c>
      <c r="AU28" s="1"/>
      <c r="AV28" s="1"/>
      <c r="AW28" s="1"/>
      <c r="AX28" s="1"/>
    </row>
    <row r="29" spans="1:50" ht="12.75">
      <c r="A29" s="59" t="s">
        <v>21</v>
      </c>
      <c r="B29" s="59"/>
      <c r="C29" s="59"/>
      <c r="D29" s="59"/>
      <c r="E29" s="59"/>
      <c r="F29" s="59"/>
      <c r="G29" s="21" t="e">
        <f aca="true" t="shared" si="6" ref="G29:Q29">SUM(G30:G35)</f>
        <v>#REF!</v>
      </c>
      <c r="H29" s="21" t="e">
        <f t="shared" si="6"/>
        <v>#REF!</v>
      </c>
      <c r="I29" s="21" t="e">
        <f t="shared" si="6"/>
        <v>#REF!</v>
      </c>
      <c r="J29" s="21" t="e">
        <f t="shared" si="6"/>
        <v>#REF!</v>
      </c>
      <c r="K29" s="21" t="e">
        <f t="shared" si="6"/>
        <v>#REF!</v>
      </c>
      <c r="L29" s="28" t="e">
        <f t="shared" si="6"/>
        <v>#REF!</v>
      </c>
      <c r="M29" s="28" t="e">
        <f t="shared" si="6"/>
        <v>#REF!</v>
      </c>
      <c r="N29" s="28" t="e">
        <f t="shared" si="6"/>
        <v>#REF!</v>
      </c>
      <c r="O29" s="28" t="e">
        <f t="shared" si="6"/>
        <v>#REF!</v>
      </c>
      <c r="P29" s="28" t="e">
        <f t="shared" si="6"/>
        <v>#REF!</v>
      </c>
      <c r="Q29" s="21" t="e">
        <f t="shared" si="6"/>
        <v>#REF!</v>
      </c>
      <c r="R29" s="26"/>
      <c r="S29" s="28">
        <f>SUM(S30:S32)</f>
        <v>14.81716559302766</v>
      </c>
      <c r="T29" s="46">
        <f aca="true" t="shared" si="7" ref="T29:Y29">SUM(T30:T35)</f>
        <v>3.15</v>
      </c>
      <c r="U29" s="21">
        <f t="shared" si="7"/>
        <v>0</v>
      </c>
      <c r="V29" s="28">
        <f t="shared" si="7"/>
        <v>0</v>
      </c>
      <c r="W29" s="21">
        <f t="shared" si="7"/>
        <v>0</v>
      </c>
      <c r="X29" s="21">
        <f t="shared" si="7"/>
        <v>0</v>
      </c>
      <c r="Y29" s="21">
        <f t="shared" si="7"/>
        <v>0</v>
      </c>
      <c r="Z29" s="28" t="e">
        <f>SUM(Z30:Z35)</f>
        <v>#REF!</v>
      </c>
      <c r="AA29" s="28" t="e">
        <f>SUM(AA30:AA35)</f>
        <v>#REF!</v>
      </c>
      <c r="AB29" s="28" t="e">
        <f>SUM(AB30:AB35)</f>
        <v>#REF!</v>
      </c>
      <c r="AC29" s="28" t="e">
        <f>SUM(AC30:AC35)</f>
        <v>#REF!</v>
      </c>
      <c r="AD29" s="26"/>
      <c r="AE29" s="28">
        <f>SUM(AE30:AE32)</f>
        <v>14.81716559302766</v>
      </c>
      <c r="AF29" s="40">
        <f>SUM(AF30:AF35)</f>
        <v>3.15</v>
      </c>
      <c r="AG29" s="28">
        <f>SUM(AG30:AG35)</f>
        <v>0</v>
      </c>
      <c r="AH29" s="11"/>
      <c r="AI29" s="6">
        <f>SUM(AI30:AI32)</f>
        <v>14.81716559302766</v>
      </c>
      <c r="AJ29" s="40">
        <f>SUM(AJ30:AJ35)</f>
        <v>3.35</v>
      </c>
      <c r="AK29" s="21">
        <f>SUM(AK30:AK35)</f>
        <v>186958.13999999998</v>
      </c>
      <c r="AU29" s="1"/>
      <c r="AV29" s="1"/>
      <c r="AW29" s="1"/>
      <c r="AX29" s="1"/>
    </row>
    <row r="30" spans="1:50" ht="105.75" customHeight="1">
      <c r="A30" s="58" t="s">
        <v>35</v>
      </c>
      <c r="B30" s="58"/>
      <c r="C30" s="58"/>
      <c r="D30" s="58"/>
      <c r="E30" s="58"/>
      <c r="F30" s="58"/>
      <c r="G30" s="30" t="e">
        <f>#REF!*G39*$B$45</f>
        <v>#REF!</v>
      </c>
      <c r="H30" s="30" t="e">
        <f>#REF!*H39*$B$45</f>
        <v>#REF!</v>
      </c>
      <c r="I30" s="30" t="e">
        <f>#REF!*I39*$B$45</f>
        <v>#REF!</v>
      </c>
      <c r="J30" s="30" t="e">
        <f>#REF!*J39*$B$45</f>
        <v>#REF!</v>
      </c>
      <c r="K30" s="30" t="e">
        <f>#REF!*K39*$B$45</f>
        <v>#REF!</v>
      </c>
      <c r="L30" s="30" t="e">
        <f>#REF!*L39*$B$45</f>
        <v>#REF!</v>
      </c>
      <c r="M30" s="30" t="e">
        <f>#REF!*M39*$B$45</f>
        <v>#REF!</v>
      </c>
      <c r="N30" s="30" t="e">
        <f>#REF!*N39*$B$45</f>
        <v>#REF!</v>
      </c>
      <c r="O30" s="30" t="e">
        <f>#REF!*O39*$B$45</f>
        <v>#REF!</v>
      </c>
      <c r="P30" s="30" t="e">
        <f>#REF!*P39*$B$45</f>
        <v>#REF!</v>
      </c>
      <c r="Q30" s="30" t="e">
        <f>#REF!*Q39*$B$45</f>
        <v>#REF!</v>
      </c>
      <c r="R30" s="27" t="s">
        <v>22</v>
      </c>
      <c r="S30" s="29">
        <v>11.753978779840848</v>
      </c>
      <c r="T30" s="45">
        <v>1.36</v>
      </c>
      <c r="U30" s="30">
        <f>$T$30*U39*$B$45</f>
        <v>0</v>
      </c>
      <c r="V30" s="30">
        <f>$T$30*V39*$B$45</f>
        <v>0</v>
      </c>
      <c r="W30" s="30">
        <f>$T$30*W39*$B$45</f>
        <v>0</v>
      </c>
      <c r="X30" s="30">
        <f>$T$30*X39*$B$45</f>
        <v>0</v>
      </c>
      <c r="Y30" s="30">
        <f>$T$30*Y39*$B$45</f>
        <v>0</v>
      </c>
      <c r="Z30" s="24" t="e">
        <f>#REF!*Z39*$B$45</f>
        <v>#REF!</v>
      </c>
      <c r="AA30" s="24" t="e">
        <f>#REF!*AA39*$B$45</f>
        <v>#REF!</v>
      </c>
      <c r="AB30" s="24" t="e">
        <f>#REF!*AB39*$B$45</f>
        <v>#REF!</v>
      </c>
      <c r="AC30" s="24" t="e">
        <f>#REF!*AC39*$B$45</f>
        <v>#REF!</v>
      </c>
      <c r="AD30" s="27" t="s">
        <v>22</v>
      </c>
      <c r="AE30" s="29">
        <v>11.753978779840848</v>
      </c>
      <c r="AF30" s="12">
        <v>1.36</v>
      </c>
      <c r="AG30" s="24">
        <f>$AF$30*$B$45*AG39</f>
        <v>0</v>
      </c>
      <c r="AH30" s="13" t="s">
        <v>59</v>
      </c>
      <c r="AI30" s="14">
        <v>11.753978779840848</v>
      </c>
      <c r="AJ30" s="12">
        <v>0.45</v>
      </c>
      <c r="AK30" s="30">
        <f>$AJ$30*AK39*$B$45</f>
        <v>25113.78</v>
      </c>
      <c r="AU30" s="1"/>
      <c r="AV30" s="1"/>
      <c r="AW30" s="1"/>
      <c r="AX30" s="1"/>
    </row>
    <row r="31" spans="1:50" ht="54.75" customHeight="1">
      <c r="A31" s="60" t="s">
        <v>36</v>
      </c>
      <c r="B31" s="60"/>
      <c r="C31" s="60"/>
      <c r="D31" s="60"/>
      <c r="E31" s="60"/>
      <c r="F31" s="60"/>
      <c r="G31" s="30" t="e">
        <f>#REF!*G39*$B$45</f>
        <v>#REF!</v>
      </c>
      <c r="H31" s="30" t="e">
        <f>#REF!*H39*$B$45</f>
        <v>#REF!</v>
      </c>
      <c r="I31" s="30" t="e">
        <f>#REF!*I39*$B$45</f>
        <v>#REF!</v>
      </c>
      <c r="J31" s="30" t="e">
        <f>#REF!*J39*$B$45</f>
        <v>#REF!</v>
      </c>
      <c r="K31" s="30" t="e">
        <f>#REF!*K39*$B$45</f>
        <v>#REF!</v>
      </c>
      <c r="L31" s="30" t="e">
        <f>#REF!*L39*$B$45</f>
        <v>#REF!</v>
      </c>
      <c r="M31" s="30" t="e">
        <f>#REF!*M39*$B$45</f>
        <v>#REF!</v>
      </c>
      <c r="N31" s="30" t="e">
        <f>#REF!*N39*$B$45</f>
        <v>#REF!</v>
      </c>
      <c r="O31" s="30" t="e">
        <f>#REF!*O39*$B$45</f>
        <v>#REF!</v>
      </c>
      <c r="P31" s="30" t="e">
        <f>#REF!*P39*$B$45</f>
        <v>#REF!</v>
      </c>
      <c r="Q31" s="30" t="e">
        <f>#REF!*Q39*$B$45</f>
        <v>#REF!</v>
      </c>
      <c r="R31" s="27" t="s">
        <v>23</v>
      </c>
      <c r="S31" s="29">
        <v>2.2252747252747254</v>
      </c>
      <c r="T31" s="45">
        <v>0.89</v>
      </c>
      <c r="U31" s="30">
        <f>$T$31*U39*$B$45</f>
        <v>0</v>
      </c>
      <c r="V31" s="30">
        <f>$T$31*V39*$B$45</f>
        <v>0</v>
      </c>
      <c r="W31" s="30">
        <f>$T$31*W39*$B$45</f>
        <v>0</v>
      </c>
      <c r="X31" s="30">
        <f>$T$31*X39*$B$45</f>
        <v>0</v>
      </c>
      <c r="Y31" s="30">
        <f>$T$31*Y39*$B$45</f>
        <v>0</v>
      </c>
      <c r="Z31" s="24" t="e">
        <f>#REF!*Z39*$B$45</f>
        <v>#REF!</v>
      </c>
      <c r="AA31" s="24" t="e">
        <f>#REF!*AA39*$B$45</f>
        <v>#REF!</v>
      </c>
      <c r="AB31" s="24" t="e">
        <f>#REF!*AB39*$B$45</f>
        <v>#REF!</v>
      </c>
      <c r="AC31" s="24" t="e">
        <f>#REF!*AC39*$B$45</f>
        <v>#REF!</v>
      </c>
      <c r="AD31" s="27" t="s">
        <v>23</v>
      </c>
      <c r="AE31" s="29">
        <v>2.2252747252747254</v>
      </c>
      <c r="AF31" s="12">
        <v>0.89</v>
      </c>
      <c r="AG31" s="24">
        <f>$AF$31*$B$45*AG39</f>
        <v>0</v>
      </c>
      <c r="AH31" s="13" t="s">
        <v>23</v>
      </c>
      <c r="AI31" s="14">
        <v>2.2252747252747254</v>
      </c>
      <c r="AJ31" s="12">
        <v>2.27</v>
      </c>
      <c r="AK31" s="30">
        <f>$AJ$31*AK39*$B$45</f>
        <v>126685.068</v>
      </c>
      <c r="AU31" s="1"/>
      <c r="AV31" s="1"/>
      <c r="AW31" s="1"/>
      <c r="AX31" s="1"/>
    </row>
    <row r="32" spans="1:50" ht="12.75">
      <c r="A32" s="60" t="s">
        <v>37</v>
      </c>
      <c r="B32" s="60"/>
      <c r="C32" s="60"/>
      <c r="D32" s="60"/>
      <c r="E32" s="60"/>
      <c r="F32" s="60"/>
      <c r="G32" s="30" t="e">
        <f>#REF!*G39*$B$45</f>
        <v>#REF!</v>
      </c>
      <c r="H32" s="30" t="e">
        <f>#REF!*H39*$B$45</f>
        <v>#REF!</v>
      </c>
      <c r="I32" s="30" t="e">
        <f>#REF!*I39*$B$45</f>
        <v>#REF!</v>
      </c>
      <c r="J32" s="30" t="e">
        <f>#REF!*J39*$B$45</f>
        <v>#REF!</v>
      </c>
      <c r="K32" s="30" t="e">
        <f>#REF!*K39*$B$45</f>
        <v>#REF!</v>
      </c>
      <c r="L32" s="30" t="e">
        <f>#REF!*L39*$B$45</f>
        <v>#REF!</v>
      </c>
      <c r="M32" s="30" t="e">
        <f>#REF!*M39*$B$45</f>
        <v>#REF!</v>
      </c>
      <c r="N32" s="30" t="e">
        <f>#REF!*N39*$B$45</f>
        <v>#REF!</v>
      </c>
      <c r="O32" s="30" t="e">
        <f>#REF!*O39*$B$45</f>
        <v>#REF!</v>
      </c>
      <c r="P32" s="30" t="e">
        <f>#REF!*P39*$B$45</f>
        <v>#REF!</v>
      </c>
      <c r="Q32" s="30" t="e">
        <f>#REF!*Q39*$B$45</f>
        <v>#REF!</v>
      </c>
      <c r="R32" s="25" t="s">
        <v>19</v>
      </c>
      <c r="S32" s="23">
        <v>0.8379120879120879</v>
      </c>
      <c r="T32" s="45">
        <v>0.58</v>
      </c>
      <c r="U32" s="30">
        <f>$T$32*U39*$B$45</f>
        <v>0</v>
      </c>
      <c r="V32" s="30">
        <f>$T$32*V39*$B$45</f>
        <v>0</v>
      </c>
      <c r="W32" s="30">
        <f>$T$32*W39*$B$45</f>
        <v>0</v>
      </c>
      <c r="X32" s="30">
        <f>$T$32*X39*$B$45</f>
        <v>0</v>
      </c>
      <c r="Y32" s="30">
        <f>$T$32*Y39*$B$45</f>
        <v>0</v>
      </c>
      <c r="Z32" s="24" t="e">
        <f>#REF!*Z39*$B$45</f>
        <v>#REF!</v>
      </c>
      <c r="AA32" s="24" t="e">
        <f>#REF!*AA39*$B$45</f>
        <v>#REF!</v>
      </c>
      <c r="AB32" s="24" t="e">
        <f>#REF!*AB39*$B$45</f>
        <v>#REF!</v>
      </c>
      <c r="AC32" s="24" t="e">
        <f>#REF!*AC39*$B$45</f>
        <v>#REF!</v>
      </c>
      <c r="AD32" s="25" t="s">
        <v>19</v>
      </c>
      <c r="AE32" s="23">
        <v>0.8379120879120879</v>
      </c>
      <c r="AF32" s="12">
        <v>0.58</v>
      </c>
      <c r="AG32" s="24">
        <f>$AF$32*$B$45*AG39</f>
        <v>0</v>
      </c>
      <c r="AH32" s="9" t="s">
        <v>49</v>
      </c>
      <c r="AI32" s="10">
        <v>0.8379120879120879</v>
      </c>
      <c r="AJ32" s="12">
        <v>0.29</v>
      </c>
      <c r="AK32" s="30">
        <f>$AJ$32*AK39*$B$45</f>
        <v>16184.435999999998</v>
      </c>
      <c r="AU32" s="1"/>
      <c r="AV32" s="1"/>
      <c r="AW32" s="1"/>
      <c r="AX32" s="1"/>
    </row>
    <row r="33" spans="1:50" ht="12.75">
      <c r="A33" s="60" t="s">
        <v>55</v>
      </c>
      <c r="B33" s="60"/>
      <c r="C33" s="60"/>
      <c r="D33" s="60"/>
      <c r="E33" s="60"/>
      <c r="F33" s="60"/>
      <c r="G33" s="30" t="e">
        <f>#REF!*G39*$B$45</f>
        <v>#REF!</v>
      </c>
      <c r="H33" s="30" t="e">
        <f>#REF!*H39*$B$45</f>
        <v>#REF!</v>
      </c>
      <c r="I33" s="30" t="e">
        <f>#REF!*I39*$B$45</f>
        <v>#REF!</v>
      </c>
      <c r="J33" s="30" t="e">
        <f>#REF!*J39*$B$45</f>
        <v>#REF!</v>
      </c>
      <c r="K33" s="30" t="e">
        <f>#REF!*K39*$B$45</f>
        <v>#REF!</v>
      </c>
      <c r="L33" s="30" t="e">
        <f>#REF!*L39*$B$45</f>
        <v>#REF!</v>
      </c>
      <c r="M33" s="30" t="e">
        <f>#REF!*M39*$B$45</f>
        <v>#REF!</v>
      </c>
      <c r="N33" s="30" t="e">
        <f>#REF!*N39*$B$45</f>
        <v>#REF!</v>
      </c>
      <c r="O33" s="30" t="e">
        <f>#REF!*O39*$B$45</f>
        <v>#REF!</v>
      </c>
      <c r="P33" s="30" t="e">
        <f>#REF!*P39*$B$45</f>
        <v>#REF!</v>
      </c>
      <c r="Q33" s="30" t="e">
        <f>#REF!*Q39*$B$45</f>
        <v>#REF!</v>
      </c>
      <c r="R33" s="25" t="s">
        <v>19</v>
      </c>
      <c r="S33" s="23">
        <v>0.8379120879120879</v>
      </c>
      <c r="T33" s="45">
        <v>0.32</v>
      </c>
      <c r="U33" s="30">
        <f>$T$33*U39*$B$45</f>
        <v>0</v>
      </c>
      <c r="V33" s="30">
        <f>$T$33*V39*$B$45</f>
        <v>0</v>
      </c>
      <c r="W33" s="30">
        <f>$T$33*W39*$B$45</f>
        <v>0</v>
      </c>
      <c r="X33" s="30">
        <f>$T$33*X39*$B$45</f>
        <v>0</v>
      </c>
      <c r="Y33" s="30">
        <f>$T$33*Y39*$B$45</f>
        <v>0</v>
      </c>
      <c r="Z33" s="24" t="e">
        <f>#REF!*Z39*$B$45</f>
        <v>#REF!</v>
      </c>
      <c r="AA33" s="24" t="e">
        <f>#REF!*AA39*$B$45</f>
        <v>#REF!</v>
      </c>
      <c r="AB33" s="24" t="e">
        <f>#REF!*AB39*$B$45</f>
        <v>#REF!</v>
      </c>
      <c r="AC33" s="24" t="e">
        <f>#REF!*AC39*$B$45</f>
        <v>#REF!</v>
      </c>
      <c r="AD33" s="25" t="s">
        <v>19</v>
      </c>
      <c r="AE33" s="23">
        <v>0.8379120879120879</v>
      </c>
      <c r="AF33" s="12">
        <v>0.32</v>
      </c>
      <c r="AG33" s="24">
        <f>$AF$33*$B$45*AG39</f>
        <v>0</v>
      </c>
      <c r="AH33" s="9" t="s">
        <v>48</v>
      </c>
      <c r="AI33" s="10">
        <v>0.8379120879120879</v>
      </c>
      <c r="AJ33" s="12">
        <v>0.34</v>
      </c>
      <c r="AK33" s="30">
        <f>$AJ$33*AK39*$B$45</f>
        <v>18974.856</v>
      </c>
      <c r="AU33" s="1"/>
      <c r="AV33" s="1"/>
      <c r="AW33" s="1"/>
      <c r="AX33" s="1"/>
    </row>
    <row r="34" spans="1:50" ht="12.75">
      <c r="A34" s="60" t="s">
        <v>42</v>
      </c>
      <c r="B34" s="60"/>
      <c r="C34" s="60"/>
      <c r="D34" s="60"/>
      <c r="E34" s="60"/>
      <c r="F34" s="60"/>
      <c r="G34" s="30" t="e">
        <f>#REF!*G39*$B$45</f>
        <v>#REF!</v>
      </c>
      <c r="H34" s="30" t="e">
        <f>#REF!*H39*$B$45</f>
        <v>#REF!</v>
      </c>
      <c r="I34" s="30" t="e">
        <f>#REF!*I39*$B$45</f>
        <v>#REF!</v>
      </c>
      <c r="J34" s="30" t="e">
        <f>#REF!*J39*$B$45</f>
        <v>#REF!</v>
      </c>
      <c r="K34" s="30" t="e">
        <f>#REF!*K39*$B$45</f>
        <v>#REF!</v>
      </c>
      <c r="L34" s="24" t="e">
        <f>#REF!*L39*$B$45</f>
        <v>#REF!</v>
      </c>
      <c r="M34" s="24" t="e">
        <f>#REF!*M39*$B$45</f>
        <v>#REF!</v>
      </c>
      <c r="N34" s="24" t="e">
        <f>#REF!*N39*$B$45</f>
        <v>#REF!</v>
      </c>
      <c r="O34" s="24" t="e">
        <f>#REF!*O39*$B$45</f>
        <v>#REF!</v>
      </c>
      <c r="P34" s="24" t="e">
        <f>#REF!*P39*$B$45</f>
        <v>#REF!</v>
      </c>
      <c r="Q34" s="30" t="e">
        <f>#REF!*Q39*$B$45</f>
        <v>#REF!</v>
      </c>
      <c r="R34" s="25" t="s">
        <v>19</v>
      </c>
      <c r="S34" s="23">
        <v>0.8379120879120879</v>
      </c>
      <c r="T34" s="45">
        <v>0</v>
      </c>
      <c r="U34" s="30">
        <f>$T$34*U39*$B$45</f>
        <v>0</v>
      </c>
      <c r="V34" s="30">
        <f>$T$34*V39*$B$45</f>
        <v>0</v>
      </c>
      <c r="W34" s="30">
        <f>$T$34*W39*$B$45</f>
        <v>0</v>
      </c>
      <c r="X34" s="30">
        <f>$T$34*X39*$B$45</f>
        <v>0</v>
      </c>
      <c r="Y34" s="30">
        <f>$T$34*Y39*$B$45</f>
        <v>0</v>
      </c>
      <c r="Z34" s="24" t="e">
        <f>#REF!*Z39*$B$45</f>
        <v>#REF!</v>
      </c>
      <c r="AA34" s="24" t="e">
        <f>#REF!*AA39*$B$45</f>
        <v>#REF!</v>
      </c>
      <c r="AB34" s="24" t="e">
        <f>#REF!*AB39*$B$45</f>
        <v>#REF!</v>
      </c>
      <c r="AC34" s="24" t="e">
        <f>#REF!*AC39*$B$45</f>
        <v>#REF!</v>
      </c>
      <c r="AD34" s="25" t="s">
        <v>19</v>
      </c>
      <c r="AE34" s="23">
        <v>0.8379120879120879</v>
      </c>
      <c r="AF34" s="12">
        <v>0</v>
      </c>
      <c r="AG34" s="24">
        <f>$AF$34*$B$45*AG39</f>
        <v>0</v>
      </c>
      <c r="AH34" s="9" t="s">
        <v>19</v>
      </c>
      <c r="AI34" s="10">
        <v>0.8379120879120879</v>
      </c>
      <c r="AJ34" s="12">
        <v>0</v>
      </c>
      <c r="AK34" s="30">
        <v>0</v>
      </c>
      <c r="AU34" s="1"/>
      <c r="AV34" s="1"/>
      <c r="AW34" s="1"/>
      <c r="AX34" s="1"/>
    </row>
    <row r="35" spans="1:50" ht="12.75">
      <c r="A35" s="60" t="s">
        <v>43</v>
      </c>
      <c r="B35" s="60"/>
      <c r="C35" s="60"/>
      <c r="D35" s="60"/>
      <c r="E35" s="60"/>
      <c r="F35" s="60"/>
      <c r="G35" s="30" t="e">
        <f>#REF!*G39*$B$45</f>
        <v>#REF!</v>
      </c>
      <c r="H35" s="30" t="e">
        <f>#REF!*H39*$B$45</f>
        <v>#REF!</v>
      </c>
      <c r="I35" s="30" t="e">
        <f>#REF!*I39*$B$45</f>
        <v>#REF!</v>
      </c>
      <c r="J35" s="30" t="e">
        <f>#REF!*J39*$B$45</f>
        <v>#REF!</v>
      </c>
      <c r="K35" s="30" t="e">
        <f>#REF!*K39*$B$45</f>
        <v>#REF!</v>
      </c>
      <c r="L35" s="24" t="e">
        <f>#REF!*L39*$B$45</f>
        <v>#REF!</v>
      </c>
      <c r="M35" s="24" t="e">
        <f>#REF!*M39*$B$45</f>
        <v>#REF!</v>
      </c>
      <c r="N35" s="24" t="e">
        <f>#REF!*N39*$B$45</f>
        <v>#REF!</v>
      </c>
      <c r="O35" s="24" t="e">
        <f>#REF!*O39*$B$45</f>
        <v>#REF!</v>
      </c>
      <c r="P35" s="24" t="e">
        <f>#REF!*P39*$B$45</f>
        <v>#REF!</v>
      </c>
      <c r="Q35" s="30" t="e">
        <f>#REF!*Q39*$B$45</f>
        <v>#REF!</v>
      </c>
      <c r="R35" s="25" t="s">
        <v>19</v>
      </c>
      <c r="S35" s="23">
        <v>0.8379120879120879</v>
      </c>
      <c r="T35" s="45">
        <v>0</v>
      </c>
      <c r="U35" s="30">
        <f>$T$35*U39*$B$45</f>
        <v>0</v>
      </c>
      <c r="V35" s="30">
        <f>$T$35*V39*$B$45</f>
        <v>0</v>
      </c>
      <c r="W35" s="30">
        <f>$T$35*W39*$B$45</f>
        <v>0</v>
      </c>
      <c r="X35" s="30">
        <f>$T$35*X39*$B$45</f>
        <v>0</v>
      </c>
      <c r="Y35" s="30">
        <f>$T$35*Y39*$B$45</f>
        <v>0</v>
      </c>
      <c r="Z35" s="24" t="e">
        <f>#REF!*Z39*$B$45</f>
        <v>#REF!</v>
      </c>
      <c r="AA35" s="24" t="e">
        <f>#REF!*AA39*$B$45</f>
        <v>#REF!</v>
      </c>
      <c r="AB35" s="24" t="e">
        <f>#REF!*AB39*$B$45</f>
        <v>#REF!</v>
      </c>
      <c r="AC35" s="24" t="e">
        <f>#REF!*AC39*$B$45</f>
        <v>#REF!</v>
      </c>
      <c r="AD35" s="25" t="s">
        <v>19</v>
      </c>
      <c r="AE35" s="23">
        <v>0.8379120879120879</v>
      </c>
      <c r="AF35" s="12">
        <v>0</v>
      </c>
      <c r="AG35" s="24">
        <f>$AF$35*$B$45*AG39</f>
        <v>0</v>
      </c>
      <c r="AH35" s="9" t="s">
        <v>19</v>
      </c>
      <c r="AI35" s="10">
        <v>0.8379120879120879</v>
      </c>
      <c r="AJ35" s="12">
        <v>0</v>
      </c>
      <c r="AK35" s="30">
        <v>0</v>
      </c>
      <c r="AU35" s="1"/>
      <c r="AV35" s="1"/>
      <c r="AW35" s="1"/>
      <c r="AX35" s="1"/>
    </row>
    <row r="36" spans="1:50" ht="12.75">
      <c r="A36" s="59" t="s">
        <v>38</v>
      </c>
      <c r="B36" s="59"/>
      <c r="C36" s="59"/>
      <c r="D36" s="59"/>
      <c r="E36" s="59"/>
      <c r="F36" s="59"/>
      <c r="G36" s="31" t="e">
        <f>#REF!*G39*$B$45</f>
        <v>#REF!</v>
      </c>
      <c r="H36" s="31" t="e">
        <f>#REF!*H39*$B$45</f>
        <v>#REF!</v>
      </c>
      <c r="I36" s="31" t="e">
        <f>#REF!*I39*$B$45</f>
        <v>#REF!</v>
      </c>
      <c r="J36" s="31" t="e">
        <f>#REF!*J39*$B$45</f>
        <v>#REF!</v>
      </c>
      <c r="K36" s="31" t="e">
        <f>#REF!*K39*$B$45</f>
        <v>#REF!</v>
      </c>
      <c r="L36" s="31" t="e">
        <f>#REF!*L39*$B$45</f>
        <v>#REF!</v>
      </c>
      <c r="M36" s="31" t="e">
        <f>#REF!*M39*$B$45</f>
        <v>#REF!</v>
      </c>
      <c r="N36" s="31" t="e">
        <f>#REF!*N39*$B$45</f>
        <v>#REF!</v>
      </c>
      <c r="O36" s="31" t="e">
        <f>#REF!*O39*$B$45</f>
        <v>#REF!</v>
      </c>
      <c r="P36" s="31" t="e">
        <f>#REF!*P39*$B$45</f>
        <v>#REF!</v>
      </c>
      <c r="Q36" s="31" t="e">
        <f>#REF!*Q39*$B$45</f>
        <v>#REF!</v>
      </c>
      <c r="R36" s="26"/>
      <c r="S36" s="28">
        <f>SUM(S38:S40)</f>
        <v>114.22570239999999</v>
      </c>
      <c r="T36" s="46">
        <v>0.62</v>
      </c>
      <c r="U36" s="31">
        <f>$T$36*U39*$B$45</f>
        <v>0</v>
      </c>
      <c r="V36" s="31">
        <f>$T$36*V39*$B$45</f>
        <v>0</v>
      </c>
      <c r="W36" s="31">
        <f>$T$36*W39*$B$45</f>
        <v>0</v>
      </c>
      <c r="X36" s="31">
        <f>$T$36*X39*$B$45</f>
        <v>0</v>
      </c>
      <c r="Y36" s="31">
        <f>$T$36*Y39*$B$45</f>
        <v>0</v>
      </c>
      <c r="Z36" s="31" t="e">
        <f>#REF!*Z39*$B$45</f>
        <v>#REF!</v>
      </c>
      <c r="AA36" s="31" t="e">
        <f>#REF!*AA39*$B$45</f>
        <v>#REF!</v>
      </c>
      <c r="AB36" s="31" t="e">
        <f>#REF!*AB39*$B$45</f>
        <v>#REF!</v>
      </c>
      <c r="AC36" s="31" t="e">
        <f>#REF!*AC39*$B$45</f>
        <v>#REF!</v>
      </c>
      <c r="AD36" s="26"/>
      <c r="AE36" s="28">
        <f>SUM(AE38:AE40)</f>
        <v>114.22570239999999</v>
      </c>
      <c r="AF36" s="40">
        <v>0</v>
      </c>
      <c r="AG36" s="31">
        <f>$AF$36*$B$45*AG39</f>
        <v>0</v>
      </c>
      <c r="AH36" s="11"/>
      <c r="AI36" s="6">
        <f>SUM(AI38:AI40)</f>
        <v>114.22570239999999</v>
      </c>
      <c r="AJ36" s="40">
        <v>0</v>
      </c>
      <c r="AK36" s="31">
        <v>0</v>
      </c>
      <c r="AU36" s="1"/>
      <c r="AV36" s="1"/>
      <c r="AW36" s="1"/>
      <c r="AX36" s="1"/>
    </row>
    <row r="37" spans="1:50" ht="12.75">
      <c r="A37" s="66" t="s">
        <v>41</v>
      </c>
      <c r="B37" s="67"/>
      <c r="C37" s="67"/>
      <c r="D37" s="67"/>
      <c r="E37" s="67"/>
      <c r="F37" s="68"/>
      <c r="G37" s="31" t="e">
        <f>#REF!*G39*$B$45</f>
        <v>#REF!</v>
      </c>
      <c r="H37" s="31" t="e">
        <f>#REF!*H39*$B$45</f>
        <v>#REF!</v>
      </c>
      <c r="I37" s="31" t="e">
        <f>#REF!*I39*$B$45</f>
        <v>#REF!</v>
      </c>
      <c r="J37" s="31" t="e">
        <f>#REF!*J39*$B$45</f>
        <v>#REF!</v>
      </c>
      <c r="K37" s="31" t="e">
        <f>#REF!*K39*$B$45</f>
        <v>#REF!</v>
      </c>
      <c r="L37" s="31" t="e">
        <f>#REF!*L39*$B$45</f>
        <v>#REF!</v>
      </c>
      <c r="M37" s="31" t="e">
        <f>#REF!*M39*$B$45</f>
        <v>#REF!</v>
      </c>
      <c r="N37" s="31" t="e">
        <f>#REF!*N39*$B$45</f>
        <v>#REF!</v>
      </c>
      <c r="O37" s="31" t="e">
        <f>#REF!*O39*$B$45</f>
        <v>#REF!</v>
      </c>
      <c r="P37" s="31" t="e">
        <f>#REF!*P39*$B$45</f>
        <v>#REF!</v>
      </c>
      <c r="Q37" s="31" t="e">
        <f>#REF!*Q39*$B$45</f>
        <v>#REF!</v>
      </c>
      <c r="R37" s="26"/>
      <c r="S37" s="28"/>
      <c r="T37" s="46">
        <v>1.15</v>
      </c>
      <c r="U37" s="31">
        <f>$T$37*U39*$B$45</f>
        <v>0</v>
      </c>
      <c r="V37" s="31">
        <f>$T$37*V39*$B$45</f>
        <v>0</v>
      </c>
      <c r="W37" s="31">
        <f>$T$37*W39*$B$45</f>
        <v>0</v>
      </c>
      <c r="X37" s="31">
        <f>$T$37*X39*$B$45</f>
        <v>0</v>
      </c>
      <c r="Y37" s="31">
        <f>$T$37*Y39*$B$45</f>
        <v>0</v>
      </c>
      <c r="Z37" s="31" t="e">
        <f>#REF!*Z39*$B$45</f>
        <v>#REF!</v>
      </c>
      <c r="AA37" s="31" t="e">
        <f>#REF!*AA39*$B$45</f>
        <v>#REF!</v>
      </c>
      <c r="AB37" s="31" t="e">
        <f>#REF!*AB39*$B$45</f>
        <v>#REF!</v>
      </c>
      <c r="AC37" s="31" t="e">
        <f>#REF!*AC39*$B$45</f>
        <v>#REF!</v>
      </c>
      <c r="AD37" s="26"/>
      <c r="AE37" s="28"/>
      <c r="AF37" s="40">
        <v>1.09</v>
      </c>
      <c r="AG37" s="31">
        <f>$AF$37*$B$45*AG39</f>
        <v>0</v>
      </c>
      <c r="AH37" s="11"/>
      <c r="AI37" s="6"/>
      <c r="AJ37" s="40">
        <v>1.55</v>
      </c>
      <c r="AK37" s="30">
        <f>$AJ$37*AK39*$B$45</f>
        <v>86503.02</v>
      </c>
      <c r="AU37" s="1"/>
      <c r="AV37" s="1"/>
      <c r="AW37" s="1"/>
      <c r="AX37" s="1"/>
    </row>
    <row r="38" spans="1:50" ht="12.75">
      <c r="A38" s="65" t="s">
        <v>24</v>
      </c>
      <c r="B38" s="65"/>
      <c r="C38" s="65"/>
      <c r="D38" s="65"/>
      <c r="E38" s="65"/>
      <c r="F38" s="65"/>
      <c r="G38" s="21" t="e">
        <f aca="true" t="shared" si="8" ref="G38:Q38">G29+G24+G15+G10+G36+G37</f>
        <v>#REF!</v>
      </c>
      <c r="H38" s="21" t="e">
        <f t="shared" si="8"/>
        <v>#REF!</v>
      </c>
      <c r="I38" s="21" t="e">
        <f t="shared" si="8"/>
        <v>#REF!</v>
      </c>
      <c r="J38" s="21" t="e">
        <f t="shared" si="8"/>
        <v>#REF!</v>
      </c>
      <c r="K38" s="21" t="e">
        <f t="shared" si="8"/>
        <v>#REF!</v>
      </c>
      <c r="L38" s="21" t="e">
        <f t="shared" si="8"/>
        <v>#REF!</v>
      </c>
      <c r="M38" s="21" t="e">
        <f t="shared" si="8"/>
        <v>#REF!</v>
      </c>
      <c r="N38" s="21" t="e">
        <f t="shared" si="8"/>
        <v>#REF!</v>
      </c>
      <c r="O38" s="21" t="e">
        <f t="shared" si="8"/>
        <v>#REF!</v>
      </c>
      <c r="P38" s="21" t="e">
        <f t="shared" si="8"/>
        <v>#REF!</v>
      </c>
      <c r="Q38" s="21" t="e">
        <f t="shared" si="8"/>
        <v>#REF!</v>
      </c>
      <c r="R38" s="32"/>
      <c r="S38" s="33">
        <f>S29+S24+S15+S10</f>
        <v>99.99999999999999</v>
      </c>
      <c r="T38" s="46"/>
      <c r="U38" s="21" t="e">
        <f aca="true" t="shared" si="9" ref="U38:AC38">U29+U24+U15+U10+U36+U37</f>
        <v>#REF!</v>
      </c>
      <c r="V38" s="21" t="e">
        <f t="shared" si="9"/>
        <v>#REF!</v>
      </c>
      <c r="W38" s="21" t="e">
        <f t="shared" si="9"/>
        <v>#REF!</v>
      </c>
      <c r="X38" s="21" t="e">
        <f t="shared" si="9"/>
        <v>#REF!</v>
      </c>
      <c r="Y38" s="21" t="e">
        <f t="shared" si="9"/>
        <v>#REF!</v>
      </c>
      <c r="Z38" s="21" t="e">
        <f t="shared" si="9"/>
        <v>#REF!</v>
      </c>
      <c r="AA38" s="21" t="e">
        <f t="shared" si="9"/>
        <v>#REF!</v>
      </c>
      <c r="AB38" s="21" t="e">
        <f t="shared" si="9"/>
        <v>#REF!</v>
      </c>
      <c r="AC38" s="21" t="e">
        <f t="shared" si="9"/>
        <v>#REF!</v>
      </c>
      <c r="AD38" s="32"/>
      <c r="AE38" s="33">
        <f>AE29+AE24+AE15+AE10</f>
        <v>99.99999999999999</v>
      </c>
      <c r="AF38" s="41"/>
      <c r="AG38" s="21" t="e">
        <f>AG29+AG24+AG15+AG10+AG36+AG37</f>
        <v>#REF!</v>
      </c>
      <c r="AH38" s="15"/>
      <c r="AI38" s="16">
        <f>AI29+AI24+AI15+AI10</f>
        <v>99.99999999999999</v>
      </c>
      <c r="AJ38" s="12"/>
      <c r="AK38" s="21">
        <f>AK29+AK24+AK15+AK10+AK36+AK37</f>
        <v>956555.976</v>
      </c>
      <c r="AL38" s="21">
        <v>956556</v>
      </c>
      <c r="AM38" s="54">
        <f>AL38/12*0.05</f>
        <v>3985.65</v>
      </c>
      <c r="AU38" s="1"/>
      <c r="AV38" s="1"/>
      <c r="AW38" s="1"/>
      <c r="AX38" s="1"/>
    </row>
    <row r="39" spans="1:50" ht="12.75">
      <c r="A39" s="65" t="s">
        <v>25</v>
      </c>
      <c r="B39" s="65"/>
      <c r="C39" s="65"/>
      <c r="D39" s="65"/>
      <c r="E39" s="65"/>
      <c r="F39" s="65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32"/>
      <c r="S39" s="32"/>
      <c r="T39" s="47"/>
      <c r="U39" s="21"/>
      <c r="V39" s="21"/>
      <c r="W39" s="21"/>
      <c r="X39" s="21"/>
      <c r="Y39" s="21"/>
      <c r="Z39" s="21"/>
      <c r="AA39" s="21"/>
      <c r="AB39" s="21"/>
      <c r="AC39" s="21"/>
      <c r="AD39" s="32"/>
      <c r="AE39" s="32"/>
      <c r="AF39" s="42"/>
      <c r="AG39" s="21"/>
      <c r="AH39" s="15"/>
      <c r="AI39" s="15"/>
      <c r="AJ39" s="42"/>
      <c r="AK39" s="21">
        <v>4650.7</v>
      </c>
      <c r="AU39" s="1"/>
      <c r="AV39" s="1"/>
      <c r="AW39" s="1"/>
      <c r="AX39" s="1"/>
    </row>
    <row r="40" spans="1:37" s="17" customFormat="1" ht="25.5" customHeight="1">
      <c r="A40" s="64" t="s">
        <v>44</v>
      </c>
      <c r="B40" s="64"/>
      <c r="C40" s="64"/>
      <c r="D40" s="64"/>
      <c r="E40" s="64"/>
      <c r="F40" s="64"/>
      <c r="G40" s="34" t="e">
        <f aca="true" t="shared" si="10" ref="G40:Q40">G38/12/G39</f>
        <v>#REF!</v>
      </c>
      <c r="H40" s="34" t="e">
        <f t="shared" si="10"/>
        <v>#REF!</v>
      </c>
      <c r="I40" s="34" t="e">
        <f t="shared" si="10"/>
        <v>#REF!</v>
      </c>
      <c r="J40" s="34" t="e">
        <f t="shared" si="10"/>
        <v>#REF!</v>
      </c>
      <c r="K40" s="34" t="e">
        <f t="shared" si="10"/>
        <v>#REF!</v>
      </c>
      <c r="L40" s="34" t="e">
        <f t="shared" si="10"/>
        <v>#REF!</v>
      </c>
      <c r="M40" s="34" t="e">
        <f t="shared" si="10"/>
        <v>#REF!</v>
      </c>
      <c r="N40" s="34" t="e">
        <f t="shared" si="10"/>
        <v>#REF!</v>
      </c>
      <c r="O40" s="34" t="e">
        <f t="shared" si="10"/>
        <v>#REF!</v>
      </c>
      <c r="P40" s="34" t="e">
        <f t="shared" si="10"/>
        <v>#REF!</v>
      </c>
      <c r="Q40" s="34" t="e">
        <f t="shared" si="10"/>
        <v>#REF!</v>
      </c>
      <c r="R40" s="34"/>
      <c r="S40" s="34">
        <f>7.28*1.416*1.2*1.15</f>
        <v>14.225702399999998</v>
      </c>
      <c r="T40" s="43">
        <f>T15+T24+T29+T36+T37</f>
        <v>15.110000000000001</v>
      </c>
      <c r="U40" s="34" t="e">
        <f aca="true" t="shared" si="11" ref="U40:AC40">U38/12/U39</f>
        <v>#REF!</v>
      </c>
      <c r="V40" s="34" t="e">
        <f t="shared" si="11"/>
        <v>#REF!</v>
      </c>
      <c r="W40" s="34" t="e">
        <f t="shared" si="11"/>
        <v>#REF!</v>
      </c>
      <c r="X40" s="34" t="e">
        <f t="shared" si="11"/>
        <v>#REF!</v>
      </c>
      <c r="Y40" s="34" t="e">
        <f t="shared" si="11"/>
        <v>#REF!</v>
      </c>
      <c r="Z40" s="34" t="e">
        <f t="shared" si="11"/>
        <v>#REF!</v>
      </c>
      <c r="AA40" s="34" t="e">
        <f t="shared" si="11"/>
        <v>#REF!</v>
      </c>
      <c r="AB40" s="34" t="e">
        <f t="shared" si="11"/>
        <v>#REF!</v>
      </c>
      <c r="AC40" s="34" t="e">
        <f t="shared" si="11"/>
        <v>#REF!</v>
      </c>
      <c r="AD40" s="34"/>
      <c r="AE40" s="34">
        <f>7.28*1.416*1.2*1.15</f>
        <v>14.225702399999998</v>
      </c>
      <c r="AF40" s="43">
        <f>AF15+AF24+AF29+AF36+AF37</f>
        <v>14.89</v>
      </c>
      <c r="AG40" s="34" t="e">
        <f>AG38/12/AG39</f>
        <v>#REF!</v>
      </c>
      <c r="AH40" s="4"/>
      <c r="AI40" s="4">
        <f>7.28*1.416*1.2*1.15</f>
        <v>14.225702399999998</v>
      </c>
      <c r="AJ40" s="43">
        <f>AJ10+AJ15+AJ24+AJ29+AJ36+AJ37</f>
        <v>17.14</v>
      </c>
      <c r="AK40" s="34">
        <f>AK38/12/AK39</f>
        <v>17.14</v>
      </c>
    </row>
    <row r="42" ht="12.75" customHeight="1" hidden="1"/>
    <row r="45" spans="1:2" ht="12.75">
      <c r="A45" s="1" t="s">
        <v>39</v>
      </c>
      <c r="B45" s="1">
        <v>12</v>
      </c>
    </row>
  </sheetData>
  <sheetProtection/>
  <mergeCells count="42">
    <mergeCell ref="AL7:BQ7"/>
    <mergeCell ref="G7:AK7"/>
    <mergeCell ref="A12:F12"/>
    <mergeCell ref="A7:F9"/>
    <mergeCell ref="A10:F10"/>
    <mergeCell ref="AH8:AK8"/>
    <mergeCell ref="A1:F1"/>
    <mergeCell ref="A2:F2"/>
    <mergeCell ref="A3:F3"/>
    <mergeCell ref="A4:F4"/>
    <mergeCell ref="A24:F24"/>
    <mergeCell ref="A17:F17"/>
    <mergeCell ref="A22:F22"/>
    <mergeCell ref="A23:F23"/>
    <mergeCell ref="A21:F21"/>
    <mergeCell ref="A14:F14"/>
    <mergeCell ref="A16:F16"/>
    <mergeCell ref="A11:F11"/>
    <mergeCell ref="A13:F13"/>
    <mergeCell ref="A25:F25"/>
    <mergeCell ref="A27:F27"/>
    <mergeCell ref="A26:F26"/>
    <mergeCell ref="A15:F15"/>
    <mergeCell ref="A40:F40"/>
    <mergeCell ref="A30:F30"/>
    <mergeCell ref="A31:F31"/>
    <mergeCell ref="A32:F32"/>
    <mergeCell ref="A38:F38"/>
    <mergeCell ref="A36:F36"/>
    <mergeCell ref="A39:F39"/>
    <mergeCell ref="A37:F37"/>
    <mergeCell ref="A28:F28"/>
    <mergeCell ref="A29:F29"/>
    <mergeCell ref="A35:F35"/>
    <mergeCell ref="A33:F33"/>
    <mergeCell ref="A34:F34"/>
    <mergeCell ref="R8:Y8"/>
    <mergeCell ref="G8:Q8"/>
    <mergeCell ref="A18:F18"/>
    <mergeCell ref="A19:F19"/>
    <mergeCell ref="A20:F20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2015-08-04T11:34:35Z</cp:lastPrinted>
  <dcterms:created xsi:type="dcterms:W3CDTF">2014-11-07T12:34:46Z</dcterms:created>
  <dcterms:modified xsi:type="dcterms:W3CDTF">2015-08-04T11:34:41Z</dcterms:modified>
  <cp:category/>
  <cp:version/>
  <cp:contentType/>
  <cp:contentStatus/>
</cp:coreProperties>
</file>